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20730" windowHeight="11760" activeTab="4"/>
  </bookViews>
  <sheets>
    <sheet name="IS" sheetId="1" r:id="rId1"/>
    <sheet name="BS" sheetId="2" r:id="rId2"/>
    <sheet name="StmtEquity" sheetId="3" r:id="rId3"/>
    <sheet name="Cashflow" sheetId="4" r:id="rId4"/>
    <sheet name="Notes" sheetId="5" r:id="rId5"/>
  </sheets>
  <definedNames>
    <definedName name="_xlnm.Print_Area" localSheetId="1">'BS'!$A$1:$G$55</definedName>
    <definedName name="_xlnm.Print_Area" localSheetId="3">'Cashflow'!$A$1:$G$52</definedName>
    <definedName name="_xlnm.Print_Area" localSheetId="4">'Notes'!$A$1:$I$314</definedName>
    <definedName name="_xlnm.Print_Area" localSheetId="2">'StmtEquity'!$A$1:$I$33</definedName>
    <definedName name="_xlnm.Print_Titles" localSheetId="4">'Notes'!$1:$10</definedName>
    <definedName name="Z_28F6F374_7E4D_446F_88FB_2FD91EF83ACB_.wvu.PrintArea" localSheetId="1" hidden="1">'BS'!$A$1:$G$55</definedName>
    <definedName name="Z_28F6F374_7E4D_446F_88FB_2FD91EF83ACB_.wvu.PrintArea" localSheetId="3" hidden="1">'Cashflow'!$A$1:$G$52</definedName>
    <definedName name="Z_28F6F374_7E4D_446F_88FB_2FD91EF83ACB_.wvu.PrintArea" localSheetId="0" hidden="1">'IS'!$A$1:$H$57</definedName>
    <definedName name="Z_28F6F374_7E4D_446F_88FB_2FD91EF83ACB_.wvu.PrintArea" localSheetId="4" hidden="1">'Notes'!$A$1:$I$314</definedName>
    <definedName name="Z_28F6F374_7E4D_446F_88FB_2FD91EF83ACB_.wvu.PrintArea" localSheetId="2" hidden="1">'StmtEquity'!$A$1:$I$33</definedName>
    <definedName name="Z_28F6F374_7E4D_446F_88FB_2FD91EF83ACB_.wvu.PrintTitles" localSheetId="4" hidden="1">'Notes'!$1:$10</definedName>
    <definedName name="Z_28F6F374_7E4D_446F_88FB_2FD91EF83ACB_.wvu.Rows" localSheetId="4" hidden="1">'Notes'!#REF!,'Notes'!$85:$85,'Notes'!$190:$191</definedName>
    <definedName name="Z_4A8FD03B_6E7F_4533_8729_80E27C979CC1_.wvu.PrintArea" localSheetId="1" hidden="1">'BS'!$A$1:$G$55</definedName>
    <definedName name="Z_4A8FD03B_6E7F_4533_8729_80E27C979CC1_.wvu.PrintArea" localSheetId="3" hidden="1">'Cashflow'!$A$1:$G$52</definedName>
    <definedName name="Z_4A8FD03B_6E7F_4533_8729_80E27C979CC1_.wvu.PrintArea" localSheetId="0" hidden="1">'IS'!$A$1:$H$57</definedName>
    <definedName name="Z_4A8FD03B_6E7F_4533_8729_80E27C979CC1_.wvu.PrintArea" localSheetId="4" hidden="1">'Notes'!$A$1:$I$314</definedName>
    <definedName name="Z_4A8FD03B_6E7F_4533_8729_80E27C979CC1_.wvu.PrintArea" localSheetId="2" hidden="1">'StmtEquity'!$A$1:$I$33</definedName>
    <definedName name="Z_4A8FD03B_6E7F_4533_8729_80E27C979CC1_.wvu.PrintTitles" localSheetId="4" hidden="1">'Notes'!$1:$10</definedName>
    <definedName name="Z_4A8FD03B_6E7F_4533_8729_80E27C979CC1_.wvu.Rows" localSheetId="4" hidden="1">'Notes'!#REF!,'Notes'!$85:$85,'Notes'!$190:$191</definedName>
    <definedName name="Z_A8B54640_FFD9_11DB_8A9D_0050BA4FD6BC_.wvu.PrintArea" localSheetId="1" hidden="1">'BS'!$A$1:$G$55</definedName>
    <definedName name="Z_A8B54640_FFD9_11DB_8A9D_0050BA4FD6BC_.wvu.PrintArea" localSheetId="3" hidden="1">'Cashflow'!$A$1:$G$52</definedName>
    <definedName name="Z_A8B54640_FFD9_11DB_8A9D_0050BA4FD6BC_.wvu.PrintArea" localSheetId="0" hidden="1">'IS'!$A$1:$H$57</definedName>
    <definedName name="Z_A8B54640_FFD9_11DB_8A9D_0050BA4FD6BC_.wvu.PrintArea" localSheetId="4" hidden="1">'Notes'!$A$1:$I$314</definedName>
    <definedName name="Z_A8B54640_FFD9_11DB_8A9D_0050BA4FD6BC_.wvu.PrintArea" localSheetId="2" hidden="1">'StmtEquity'!$A$1:$I$33</definedName>
    <definedName name="Z_A8B54640_FFD9_11DB_8A9D_0050BA4FD6BC_.wvu.PrintTitles" localSheetId="4" hidden="1">'Notes'!$1:$10</definedName>
    <definedName name="Z_A8B54640_FFD9_11DB_8A9D_0050BA4FD6BC_.wvu.Rows" localSheetId="4" hidden="1">'Notes'!#REF!,'Notes'!$85:$85,'Notes'!$190:$191</definedName>
    <definedName name="Z_BBBEB020_0239_11DC_945D_000C6E32893D_.wvu.PrintArea" localSheetId="1" hidden="1">'BS'!$A$1:$G$55</definedName>
    <definedName name="Z_BBBEB020_0239_11DC_945D_000C6E32893D_.wvu.PrintArea" localSheetId="3" hidden="1">'Cashflow'!$A$1:$G$52</definedName>
    <definedName name="Z_BBBEB020_0239_11DC_945D_000C6E32893D_.wvu.PrintArea" localSheetId="0" hidden="1">'IS'!$A$1:$H$57</definedName>
    <definedName name="Z_BBBEB020_0239_11DC_945D_000C6E32893D_.wvu.PrintArea" localSheetId="4" hidden="1">'Notes'!$A$1:$I$314</definedName>
    <definedName name="Z_BBBEB020_0239_11DC_945D_000C6E32893D_.wvu.PrintArea" localSheetId="2" hidden="1">'StmtEquity'!$A$1:$I$33</definedName>
    <definedName name="Z_BBBEB020_0239_11DC_945D_000C6E32893D_.wvu.PrintTitles" localSheetId="4" hidden="1">'Notes'!$1:$10</definedName>
    <definedName name="Z_BBBEB020_0239_11DC_945D_000C6E32893D_.wvu.Rows" localSheetId="4" hidden="1">'Notes'!#REF!,'Notes'!$85:$85,'Notes'!$190:$191</definedName>
  </definedNames>
  <calcPr fullCalcOnLoad="1"/>
</workbook>
</file>

<file path=xl/sharedStrings.xml><?xml version="1.0" encoding="utf-8"?>
<sst xmlns="http://schemas.openxmlformats.org/spreadsheetml/2006/main" count="398" uniqueCount="313">
  <si>
    <t>Foreign exchange gain</t>
  </si>
  <si>
    <t>Higher foreign exchange gain; and</t>
  </si>
  <si>
    <t>The Directors are of the opinion that the Group has no contingent liabilities which, upon crystallisation would have a material impact on the financial position and business of the Group as at 23 February 2013 (the latest practicable date which is not earlier than 7 days from the date of issue of this financial results).</t>
  </si>
  <si>
    <t>As at 23 February 2013, the Group does not have any outstanding borrowings.</t>
  </si>
  <si>
    <t>The Board of Directors have recommended a first interim single tier dividend of 4.0 sen per share amounting to approximately RM5,303,040.60 in respect of the financial year ending 30 September 2013.  The entitlement date and payment date for the said dividend shall be 15 March 2013 and 26 March 2013 respectively.  During the previous corresponding period, the Company declared a first interim single tier dividend of 4.0 sen per share for the financial year ended 30 September 2012 amounted to RM5,294,340.60.</t>
  </si>
  <si>
    <t>4.00 (1st interim)</t>
  </si>
  <si>
    <t>The unaudited interim financial statements were authorised for issue by the Board of Directors in accordance with a resolution of the directors dated 28 February 2013.</t>
  </si>
  <si>
    <t>28 February 2013</t>
  </si>
  <si>
    <t>The total dividend payable by the Company in respect of the financial year ending 30 September 2013 is 4.0 sen per share represented by a total amount of approximately RM5,303,040.60.</t>
  </si>
  <si>
    <t>31 Dec 2011</t>
  </si>
  <si>
    <t>Barring unforeseen circumstances, the Board believe that the Group's prospects for the financial year ending 30 September 2013 remains favourable.</t>
  </si>
  <si>
    <t>Share capital</t>
  </si>
  <si>
    <t>Weighted average number of ordinary shares for calculation of basic earnings per share:</t>
  </si>
  <si>
    <t>3 months ended</t>
  </si>
  <si>
    <t>Revenue</t>
  </si>
  <si>
    <t>Effect of shares issued during the period ('000)</t>
  </si>
  <si>
    <t>Net Assets per share (RM)</t>
  </si>
  <si>
    <t>B6</t>
  </si>
  <si>
    <t>Interest income</t>
  </si>
  <si>
    <t>Other operating income</t>
  </si>
  <si>
    <t>Contingent liabilities</t>
  </si>
  <si>
    <t>Earnings per share (sen):</t>
  </si>
  <si>
    <t>Basic</t>
  </si>
  <si>
    <t>Group's borrowings and debt securities</t>
  </si>
  <si>
    <t>Administrative expenses</t>
  </si>
  <si>
    <t>Depreciation of property, plant and equipment</t>
  </si>
  <si>
    <t>quarter ended</t>
  </si>
  <si>
    <t>&lt;-----Non-distributable-----&gt;</t>
  </si>
  <si>
    <t>Taxation</t>
  </si>
  <si>
    <t>Profit after taxation</t>
  </si>
  <si>
    <t>9.</t>
  </si>
  <si>
    <t>Non-current liabilities</t>
  </si>
  <si>
    <t>Current liabilities</t>
  </si>
  <si>
    <t>Interest received</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</si>
  <si>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</si>
  <si>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</si>
  <si>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13.</t>
  </si>
  <si>
    <t>14.</t>
  </si>
  <si>
    <t>Financial Year</t>
  </si>
  <si>
    <t>EQUITY AND LIABILITIES</t>
  </si>
  <si>
    <t>Effect of share options ('000)</t>
  </si>
  <si>
    <t>Earnings per share</t>
  </si>
  <si>
    <t>Not applicable as this is the first quarter results.</t>
  </si>
  <si>
    <t>31 Dec 2011</t>
  </si>
  <si>
    <t>31 Dec 2012</t>
  </si>
  <si>
    <t>30 Sept 2012</t>
  </si>
  <si>
    <t>WELLCALL HOLDINGS BERHAD (707346 - W)</t>
  </si>
  <si>
    <t>Current</t>
  </si>
  <si>
    <t>RM'000</t>
  </si>
  <si>
    <t>Diluted earnings per share (sen)</t>
  </si>
  <si>
    <t xml:space="preserve"> period ended</t>
  </si>
  <si>
    <t>CASH AND CASH EQUIVALENTS CARRIED FORWARD</t>
  </si>
  <si>
    <t>&lt;-Distributable-&gt;</t>
  </si>
  <si>
    <t>(Audited)</t>
  </si>
  <si>
    <t>Share options exercised/cancelled</t>
  </si>
  <si>
    <t>8.</t>
  </si>
  <si>
    <t>Profit for the period</t>
  </si>
  <si>
    <t>Adjusted weighted average number of ordinary shares issued and issuable used for the calculation of diluted earnings per share:</t>
  </si>
  <si>
    <t>By order of the Board</t>
  </si>
  <si>
    <t>Capital reserve</t>
  </si>
  <si>
    <t>Reserve</t>
  </si>
  <si>
    <t>Profits</t>
  </si>
  <si>
    <t>ended</t>
  </si>
  <si>
    <t>TOTAL EQUITY AND LIABILITIES</t>
  </si>
  <si>
    <t>Interest income</t>
  </si>
  <si>
    <t>Purchase of property, plant and equipment</t>
  </si>
  <si>
    <t>CASHFLOW FROM FINANCING ACTIVITIES</t>
  </si>
  <si>
    <t>Dividend (RM'000)</t>
  </si>
  <si>
    <t>Capital commitments</t>
  </si>
  <si>
    <t>Deposits with licensed banks</t>
  </si>
  <si>
    <t>Unrealised gain on foreign exchange</t>
  </si>
  <si>
    <t>Changes in estimates</t>
  </si>
  <si>
    <t>6.</t>
  </si>
  <si>
    <t>Basic earnings per share is calculated by dividing net profit attributable to ordinary equity holders by the weighted average number of ordinary shares in issue during the period.</t>
  </si>
  <si>
    <t>Trade receivables</t>
  </si>
  <si>
    <t>Cash and bank balances</t>
  </si>
  <si>
    <t>Trade payables</t>
  </si>
  <si>
    <t>Basic earnings per share (sen)</t>
  </si>
  <si>
    <t>(The figures have not been audited)</t>
  </si>
  <si>
    <t>Gross profit</t>
  </si>
  <si>
    <t>Diluted earnings per share</t>
  </si>
  <si>
    <t>Net cash used in financing activities</t>
  </si>
  <si>
    <t>Dividend</t>
  </si>
  <si>
    <t>WELLCALL HOLDINGS BERHAD (707346-W)</t>
  </si>
  <si>
    <t>1.</t>
  </si>
  <si>
    <t>3.</t>
  </si>
  <si>
    <t>Material litigation</t>
  </si>
  <si>
    <t>10.</t>
  </si>
  <si>
    <t>11.</t>
  </si>
  <si>
    <t>12.</t>
  </si>
  <si>
    <t>Equity attributable to the equity holders of the parent</t>
  </si>
  <si>
    <t>Total Equity</t>
  </si>
  <si>
    <t>As at 23 February 2013, the Group had commitments for significant approved and contracted for capital expenditures amounting to approximately RM4,634,480.</t>
  </si>
  <si>
    <t>A special interim single tier dividend of 4.0 sen on 132,576,015 ordinary shares of RM0.50 each in respect of the financial year ended 30 September 2012 amounting to approximately RM5,303,040.60 was paid on 28 December 2012.</t>
  </si>
  <si>
    <t>3 Months</t>
  </si>
  <si>
    <t>Lower raw material cost.</t>
  </si>
  <si>
    <t>adjusted to reflect the bonus issue of 42,646,005 new ordinary shares of RM0.50 each in the Company ("Shares") ("Bonus Share") on the basis of 1 Bonus Share for every 2 existing Shares held in the Company, which was completed on 22 February 2008.</t>
  </si>
  <si>
    <t>Single Tier dividend per share (sen)</t>
  </si>
  <si>
    <t>CASHFLOWS FROM INVESTING ACTIVITIES</t>
  </si>
  <si>
    <t>CASHFLOWS FROM OPERATING ACTIVITIES</t>
  </si>
  <si>
    <t>Note:</t>
  </si>
  <si>
    <t>ADDITIONAL INFORMATION REQUIRED BY THE BURSA MALAYSIA SECURITIES BERHAD'S LISTING REQUIREMENTS (Cont'd)</t>
  </si>
  <si>
    <t>Equity holders of the Company</t>
  </si>
  <si>
    <t>2007 *</t>
  </si>
  <si>
    <t>Income tax</t>
  </si>
  <si>
    <t>Deferred tax</t>
  </si>
  <si>
    <t>NET INCREASE/(DECREASED) IN CASH AND CASH EQUIVALENTS</t>
  </si>
  <si>
    <t>Note</t>
  </si>
  <si>
    <t>period ended</t>
  </si>
  <si>
    <t>As at</t>
  </si>
  <si>
    <t>Preceding</t>
  </si>
  <si>
    <t>%</t>
  </si>
  <si>
    <t>INDIVIDUAL QUARTER</t>
  </si>
  <si>
    <t>CUMULATIVE QUARTER</t>
  </si>
  <si>
    <t>Africa</t>
  </si>
  <si>
    <t>Cumulative</t>
  </si>
  <si>
    <t>7.</t>
  </si>
  <si>
    <t>The Group's operations are not materially affected by seasonal or cyclical changes during the current quarter under review.</t>
  </si>
  <si>
    <t>Disclosure of segmental information of the Group by business segment is not presented as the Group is primarily engaged in only one business segment which is the manufacture of rubber hose.</t>
  </si>
  <si>
    <t>ESOS</t>
  </si>
  <si>
    <t>Share options granted</t>
  </si>
  <si>
    <t>Save as disclosed above and in the Condensed Consolidated Statement of Comprehensive Income, the other items under Appendix 9B, Part A (16) of the Bursa Listing Requirements are not applicable.</t>
  </si>
  <si>
    <t>9.</t>
  </si>
  <si>
    <t>Disclosure of realised and unrealised profits</t>
  </si>
  <si>
    <t>Total retained profits/(accumulated losses) of the Group</t>
  </si>
  <si>
    <t>-  realised</t>
  </si>
  <si>
    <t>-  unrealised</t>
  </si>
  <si>
    <t xml:space="preserve">   in respect of deferred tax recognised in income statement</t>
  </si>
  <si>
    <t>(i)</t>
  </si>
  <si>
    <t>(Gain)/loss on disposal of property, plant and equipment</t>
  </si>
  <si>
    <t>Diluted earnings per share is calculated by dividing net profit attributable to ordinary equity holders by the adjusted weighted average number of ordinary shares issued and issuable during the period.</t>
  </si>
  <si>
    <t>Share premium</t>
  </si>
  <si>
    <t>Capital</t>
  </si>
  <si>
    <t>Extraordinary and Exceptional Items</t>
  </si>
  <si>
    <t>quarter</t>
  </si>
  <si>
    <t>There were no extraordinary and exceptional items of unusual nature affecting assets, liabilities, equity, net income or cash flows of the Group for the current quarter under review.</t>
  </si>
  <si>
    <t>Paid</t>
  </si>
  <si>
    <t>2006 *</t>
  </si>
  <si>
    <t>*</t>
  </si>
  <si>
    <t>Paid</t>
  </si>
  <si>
    <t>Records of Dividends</t>
  </si>
  <si>
    <t>Basic earnings per share</t>
  </si>
  <si>
    <t>Profit from operations</t>
  </si>
  <si>
    <t>Profit for the period</t>
  </si>
  <si>
    <t>B12 (a)</t>
  </si>
  <si>
    <t>B12 (b)</t>
  </si>
  <si>
    <t>1.1</t>
  </si>
  <si>
    <t>Analysis of Current Quarter Performance</t>
  </si>
  <si>
    <t>-</t>
  </si>
  <si>
    <t>Local</t>
  </si>
  <si>
    <t>Export</t>
  </si>
  <si>
    <t>Payable</t>
  </si>
  <si>
    <t>Wong Shan May (F) (LS 0008582)</t>
  </si>
  <si>
    <t>A14</t>
  </si>
  <si>
    <t>Attributable to :</t>
  </si>
  <si>
    <t>There were no changes in estimates of amounts which have a material effect in the current quarter under review.</t>
  </si>
  <si>
    <t>Other payables and accruals</t>
  </si>
  <si>
    <t>Profit attributable to shareholders</t>
  </si>
  <si>
    <t>CONDENSED CONSOLIDATED STATEMENT OF CHANGES IN EQUITY</t>
  </si>
  <si>
    <t>Non-current assets</t>
  </si>
  <si>
    <t>RM'000</t>
  </si>
  <si>
    <t>Changes in the composition of the Group</t>
  </si>
  <si>
    <t>Net cash generated from operating activities</t>
  </si>
  <si>
    <t>Selling and distribution expenses</t>
  </si>
  <si>
    <t>Inventories</t>
  </si>
  <si>
    <t>Basis of Preparation</t>
  </si>
  <si>
    <t>2.</t>
  </si>
  <si>
    <t>Auditors’ Report on Preceding Annual Financial Statements</t>
  </si>
  <si>
    <t>Premium</t>
  </si>
  <si>
    <t>CONDENSED CONSOLIDATED STATEMENT OF COMPREHENSIVE INCOME</t>
  </si>
  <si>
    <t>Fair Value</t>
  </si>
  <si>
    <t>Other investment</t>
  </si>
  <si>
    <t>Dividend per share (sen)</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</si>
  <si>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</si>
  <si>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Provision for taxation</t>
  </si>
  <si>
    <t>Local Market</t>
  </si>
  <si>
    <t>Status of corporate proposals</t>
  </si>
  <si>
    <t>Asia</t>
  </si>
  <si>
    <t>South America</t>
  </si>
  <si>
    <t>(b)</t>
  </si>
  <si>
    <t>Interest paid</t>
  </si>
  <si>
    <t>Profit for the period is arrived at after (charging)/crediting :-</t>
  </si>
  <si>
    <t>(i)</t>
  </si>
  <si>
    <t>Depreciation</t>
  </si>
  <si>
    <t>1.2</t>
  </si>
  <si>
    <t>CONDENSED CONSOLIDATED CASHFLOW STATEMENT</t>
  </si>
  <si>
    <t>Adjustments for:</t>
  </si>
  <si>
    <t>Interest expense</t>
  </si>
  <si>
    <t xml:space="preserve">Segmental information for the Group by geographical and business segment is presented as follows: </t>
  </si>
  <si>
    <t>There were no changes in the composition of the Group during the current quarter.</t>
  </si>
  <si>
    <t>Profit for the period</t>
  </si>
  <si>
    <t>B8</t>
  </si>
  <si>
    <t>(ii)</t>
  </si>
  <si>
    <t>The Group did not announce or disclose any profit forecast or profit guarantee in a public document.</t>
  </si>
  <si>
    <t>6.</t>
  </si>
  <si>
    <t>Company Secretary</t>
  </si>
  <si>
    <t>7.</t>
  </si>
  <si>
    <t>8.</t>
  </si>
  <si>
    <t>Reserve</t>
  </si>
  <si>
    <t>TOTAL ASSETS</t>
  </si>
  <si>
    <t xml:space="preserve">Share </t>
  </si>
  <si>
    <t>Debt and equity securities</t>
  </si>
  <si>
    <t>Part A - Explanatory Notes Pursuant to FRS 134</t>
  </si>
  <si>
    <t>Comments about Seasonality or Cyclicality of Operations</t>
  </si>
  <si>
    <t>4.</t>
  </si>
  <si>
    <t>5.</t>
  </si>
  <si>
    <t>Operating profit before working capital changes</t>
  </si>
  <si>
    <t>QUARTERLY REPORT ON CONSOLIDATED RESULTS</t>
  </si>
  <si>
    <t>Preceding year</t>
  </si>
  <si>
    <t>Diluted</t>
  </si>
  <si>
    <t>Total liabilities</t>
  </si>
  <si>
    <t xml:space="preserve">Total </t>
  </si>
  <si>
    <t>Paid</t>
  </si>
  <si>
    <t>Cash generated from operations</t>
  </si>
  <si>
    <t>14.</t>
  </si>
  <si>
    <t>ADDITIONAL INFORMATION REQUIRED BY THE BURSA MALAYSIA SECURITIES BERHAD'S LISTING REQUIREMENTS (Cont'd)</t>
  </si>
  <si>
    <t>CASH AND CASH EQUIVALENTS BROUGHT FORWARD</t>
  </si>
  <si>
    <t>Cash &amp; bank balances</t>
  </si>
  <si>
    <t>corresponding</t>
  </si>
  <si>
    <t>Dividends</t>
  </si>
  <si>
    <t>Other receivables, deposits and prepayment</t>
  </si>
  <si>
    <t>Deferred taxation</t>
  </si>
  <si>
    <t>Weighted average number of shares in issue ('000)</t>
  </si>
  <si>
    <t>Authorisation for issue</t>
  </si>
  <si>
    <t xml:space="preserve"> </t>
  </si>
  <si>
    <t>Net cash used in investing activities</t>
  </si>
  <si>
    <t>B</t>
  </si>
  <si>
    <t xml:space="preserve">The deferred tax liabilities arose from accelerated capital allowances over depreciation of qualifying plant and equipment.  </t>
  </si>
  <si>
    <t>Performance review</t>
  </si>
  <si>
    <t>Export Market</t>
  </si>
  <si>
    <t>Middle East</t>
  </si>
  <si>
    <t>Variation</t>
  </si>
  <si>
    <t>`</t>
  </si>
  <si>
    <t>Results</t>
  </si>
  <si>
    <t xml:space="preserve">   in respect of foreign exchange translation</t>
  </si>
  <si>
    <t>Less: Consolidation Adjustments</t>
  </si>
  <si>
    <t>Total Group retained profits as per consolidated accounts</t>
  </si>
  <si>
    <t>10.</t>
  </si>
  <si>
    <t>Dividend paid</t>
  </si>
  <si>
    <t>Segmental information</t>
  </si>
  <si>
    <t>Valuation of property, plant and equipment</t>
  </si>
  <si>
    <t>Part A - Explanatory Notes Pursuant to FRS 134 (Cont'd)</t>
  </si>
  <si>
    <t>Cash and cash equivalents</t>
  </si>
  <si>
    <t>Prospects</t>
  </si>
  <si>
    <t>CONDENSED CONSOLIDATED STATEMENT OF FINANCIAL POSITION</t>
  </si>
  <si>
    <t>Total comprehensive income for the period</t>
  </si>
  <si>
    <t>This is prepared based on the unaudited consolidated results of the Group for the current quarter ended 31 December 2012 and is to be read in conjunction with the audited financial statements for the financial year ended 30 September 2012 and the accompanying explanatory notes attached to the Interim Financial Report.</t>
  </si>
  <si>
    <t>As at 31 December 2012</t>
  </si>
  <si>
    <t>30 September 2012</t>
  </si>
  <si>
    <t>31 December 2012</t>
  </si>
  <si>
    <t>The unaudited condensed consolidated balance sheet should be read in conjunction with the audited financial statements for the financial year ended 30 September 2012 and the accompanying explanatory notes attached to the Interim Financial Report.</t>
  </si>
  <si>
    <t>As at 1 October 2012</t>
  </si>
  <si>
    <t>As at 31 December 2012</t>
  </si>
  <si>
    <t>The Group did not announce or disclose any profit estimates, forecast, projections or internal management targets in a public documents.</t>
  </si>
  <si>
    <t>Status</t>
  </si>
  <si>
    <t>2008 *</t>
  </si>
  <si>
    <t>Other comprehensive income</t>
  </si>
  <si>
    <t>Property, plant and equipment</t>
  </si>
  <si>
    <t>Geographical Segments</t>
  </si>
  <si>
    <t>Issued ordinary shares at the beginning of period ('000)</t>
  </si>
  <si>
    <t>Receivables</t>
  </si>
  <si>
    <t>Payables</t>
  </si>
  <si>
    <t>Tax paid</t>
  </si>
  <si>
    <t>ASSETS</t>
  </si>
  <si>
    <t>Current Assets</t>
  </si>
  <si>
    <t>Retained profits</t>
  </si>
  <si>
    <t>Total</t>
  </si>
  <si>
    <t>Retained</t>
  </si>
  <si>
    <t>Share</t>
  </si>
  <si>
    <t>ADDITIONAL INFORMATION REQUIRED BY THE BURSA MALAYSIA SECURITIES BERHAD'S LISTING REQUIREMENTS</t>
  </si>
  <si>
    <t>Europe</t>
  </si>
  <si>
    <t>USA/Canada</t>
  </si>
  <si>
    <t>Australia/New Zealand</t>
  </si>
  <si>
    <t>Profit forecast or profit guarantee</t>
  </si>
  <si>
    <t>4.</t>
  </si>
  <si>
    <t>Board of directors statement on internal targets</t>
  </si>
  <si>
    <t>11.</t>
  </si>
  <si>
    <t>12.</t>
  </si>
  <si>
    <t>13.</t>
  </si>
  <si>
    <t>Analysis of year-to-date performance</t>
  </si>
  <si>
    <t>Comparisons with previous quarter's results</t>
  </si>
  <si>
    <t>Current period</t>
  </si>
  <si>
    <t>As  at</t>
  </si>
  <si>
    <t xml:space="preserve">Material events subsequent to the end of the quarter </t>
  </si>
  <si>
    <t>Staff costs under ESOS</t>
  </si>
  <si>
    <t>Finance costs</t>
  </si>
  <si>
    <t>Profit before taxation</t>
  </si>
  <si>
    <t>There were no issuances, cancellations, repurchases, resale and repayment of debt and equity securities in the current quarter and current financial year-to-date under review.</t>
  </si>
  <si>
    <t>Cost of sales</t>
  </si>
  <si>
    <t>For the current quarter ended 31 December 2012, the Group recorded revenue of RM31.733 million, representing a decrease of RM9.621 million or approximately 23.26% on a quarter to quarter basis.  The export markets and local market contributed approximately 91.5% and 8.5% respectively to the Group's revenue.  The export market registered a decline of 25.00% and the local market recorded a slight increase of 2.28%.</t>
  </si>
  <si>
    <t>Current quarter/</t>
  </si>
  <si>
    <t>Cumulative to date</t>
  </si>
  <si>
    <t>The breakdown of the retained profits of Wellcall Holdings Bhd and its subsidiary company ("Group") as at 31 December 2012, into realised and unrealised profits, pursuant to a directive issued by Bursa Securities on 25 March 2010 and 20 December 2010 is as follows :</t>
  </si>
  <si>
    <t>The unaudited condensed consolidated statement of changes in equity should be read in conjunction with the audited financial statements for the financial year ended 30 September 2012 and the accompanying explanatory notes attached to the Interim Financial Report.</t>
  </si>
  <si>
    <t>31 December 2012</t>
  </si>
  <si>
    <t>31 December 2011</t>
  </si>
  <si>
    <t>For The First Quarter Ended 31 December 2012</t>
  </si>
  <si>
    <t>31 Dec 2012</t>
  </si>
  <si>
    <t>31 Dec 2011</t>
  </si>
  <si>
    <t>3 months</t>
  </si>
  <si>
    <t>The preceding audited financial statements for the financial year ended 30 September 2012 was not subject to any qualification.</t>
  </si>
  <si>
    <t>5.</t>
  </si>
  <si>
    <t>There were no valuation of the property, plant and equipment in the current quarter under review. The valuation of property, plant and equipment have been brought forward without amendments from the previous audited financial statements.</t>
  </si>
  <si>
    <t>31 Dec 2011</t>
  </si>
  <si>
    <t>30 Sept 2012</t>
  </si>
  <si>
    <t>The outlook for the global economy in 2013 remains challenging and uncertain.  Nevertheless, the Group’s strategies remain focused on leveraging on its extensive customer network, competitive products, quality services and a wider range of products to enhance its competitive edge. To address the impact of the impending implementation of minimum wage in 2013, the Group is expending considerable effort in production automation as well as undertaking research and development to improve the productivity and efficiency of its production lines.  We believe that these investments will significantly reduce our dependence on manual labour. In the near term, the Group expects the main raw material prices of natural rubber and synthetic rubber to trend at current levels as the ongoing Euro-zone economic crisis, weak growth in major rubber consuming countries such as the United States, China and India coupled with rising natural rubber production in the Asean region will continue to affect the raw material prices.</t>
  </si>
  <si>
    <t>The Group reported a profit before taxation ("PBT") of RM7.006 million for the current quarter ended 31 December 2012 compared to PBT of RM7.846 million recorded in the corresponding quarter ended 31 December 2012, representing a decrease of RM0.840 million or 10.71%.  The decrease in PBT is not in line with the decrease in turnover and are mainly attributable to lower raw material cost.</t>
  </si>
  <si>
    <t>The Group reported a lower PBT of RM7.006 million for the current quarter ended 31 December 2012 compared to PBT of RM7.911 million recorded in the preceding quarter ended 30 September 2012.  The decrease in PBT is mainly attributable to the decrease in turnover. The decline in PBT is not in line with the decrease in turnover and are mainly attributable to the following:</t>
  </si>
  <si>
    <t>On 13 June 2012, Wellcall Hose (M) Sdn Bhd ("WHSB"), a wholly-owned subsidiary of the Company, entered into a sale and purchase agreement ("SPA") with Mr. Foo Kim Wai (NRIC:631121-08-5495) ("Vendor") for the proposed acquisition of a piece of leasehold vacant industrial land held under Geran HS (D) 5053/82 for Lot PT 744, situated in Mukim Sungai Terap, Daerah Kinta, Perak measuring approximately 8.16 acres for a total purchase consideration of RM4,634,480.00 (“Proposed Acquisition”).  On 26 February 2013, WHSB entered into a supplemental agreement ("SA") with Vendor to vary and substitute some of the terms and conditions in the SPA to facilitate the Vendor to settle the premium of RM1,797,565.80 payable to the Pejabat Dearah Dan Tanah Kinta Batu Gajah for the renewal of the lease of the land purchased.  The Proposed Acquisition is expected to be completed during the first half of the year ending 2013.</t>
  </si>
  <si>
    <t xml:space="preserve">These condensed consolidated interim financial statements, for the period ended 31 December 2012, have been prepared in accordance with MFRS 134, Interim Financial Reporting and paragraph 9.22 of the Listing Requirements of Bursa Malaysia Securities Berhad. These condensed consolidated interim financial statements also comply with IAS 34 Interim Financial Reporting issued by the International Accounting Standard Board. For the period up to and including the year ended 30 September 2012, the Group prepared its financial statements in accordance with Financial Reporting Standards ("FRSs").
</t>
  </si>
  <si>
    <t>These condensed consolidated interim financial statements are the Group's first MFRS condensed consolidated interim financial statements for part of the period covered by the Group's first MFRS annual financial statements for the year ending 30 September 2013. MFRS 1 First-Time Adoption of Malaysian Financial Reporting Standards ("MFRS 1") has been applied.</t>
  </si>
  <si>
    <t>The transition from FRS to MFRS has not had a material impact to the  Group as the accounting policies adopted under the previous FRS Framework were already in line with the requirements of the MFRS framework.</t>
  </si>
  <si>
    <t>These condensed consolidated interim financial statements should be read in conjunction with the audited financial statements of the Group for the financial year ended 30 September 2012. These explanatory notes attached to the condensed consolidated interim financial statements provide an explanation of events and transactions that are significant for an understanding of the changes in the financial position and performance of the Group since the financial year ended 30 September 2012.</t>
  </si>
</sst>
</file>

<file path=xl/styles.xml><?xml version="1.0" encoding="utf-8"?>
<styleSheet xmlns="http://schemas.openxmlformats.org/spreadsheetml/2006/main">
  <numFmts count="7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0000000"/>
    <numFmt numFmtId="199" formatCode="0.0000000"/>
    <numFmt numFmtId="200" formatCode="0.000000"/>
    <numFmt numFmtId="201" formatCode="0.00000"/>
    <numFmt numFmtId="202" formatCode="0.0000"/>
    <numFmt numFmtId="203" formatCode="0.000"/>
    <numFmt numFmtId="204" formatCode="#,##0.0_);[Red]\(#,##0.0\)"/>
    <numFmt numFmtId="205" formatCode="_(* #,##0.0_);_(* \(#,##0.0\);_(* &quot;-&quot;?_);_(@_)"/>
    <numFmt numFmtId="206" formatCode="#,##0.0_);\(#,##0.0\)"/>
    <numFmt numFmtId="207" formatCode="0.00_);\(0.00\)"/>
    <numFmt numFmtId="208" formatCode="0.0_);\(0.0\)"/>
    <numFmt numFmtId="209" formatCode="0_);\(0\)"/>
    <numFmt numFmtId="210" formatCode="0.0%"/>
    <numFmt numFmtId="211" formatCode="0.000%"/>
    <numFmt numFmtId="212" formatCode="[$-809]dd\ mmmm\ yyyy"/>
    <numFmt numFmtId="213" formatCode="dd\ mmm\ yy"/>
    <numFmt numFmtId="214" formatCode="dd\ mmm\ yyyy"/>
    <numFmt numFmtId="215" formatCode="_(* #,##0.000_);_(* \(#,##0.000\);_(* &quot;-&quot;??_);_(@_)"/>
    <numFmt numFmtId="216" formatCode="_(* #,##0.0_);_(* \(#,##0.0\);_(* &quot;-&quot;_);_(@_)"/>
    <numFmt numFmtId="217" formatCode="_(* #,##0.00_);_(* \(#,##0.00\);_(* &quot;-&quot;_);_(@_)"/>
    <numFmt numFmtId="218" formatCode="_(* #,##0.000_);_(* \(#,##0.000\);_(* &quot;-&quot;_);_(@_)"/>
    <numFmt numFmtId="219" formatCode="_(* #,##0.0000_);_(* \(#,##0.0000\);_(* &quot;-&quot;_);_(@_)"/>
    <numFmt numFmtId="220" formatCode="#,##0.000_);[Red]\(#,##0.000\)"/>
    <numFmt numFmtId="221" formatCode="_(* #,##0.0000_);_(* \(#,##0.0000\);_(* &quot;-&quot;??_);_(@_)"/>
    <numFmt numFmtId="222" formatCode="_(* #,##0.00000_);_(* \(#,##0.00000\);_(* &quot;-&quot;??_);_(@_)"/>
    <numFmt numFmtId="223" formatCode="_(* #,##0.000000_);_(* \(#,##0.000000\);_(* &quot;-&quot;??_);_(@_)"/>
    <numFmt numFmtId="224" formatCode="0.0"/>
    <numFmt numFmtId="225" formatCode="&quot;RM&quot;#,##0.00"/>
  </numFmts>
  <fonts count="39">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u val="single"/>
      <sz val="10"/>
      <color indexed="12"/>
      <name val="Arial"/>
      <family val="2"/>
    </font>
    <font>
      <u val="single"/>
      <sz val="10"/>
      <color indexed="61"/>
      <name val="Arial"/>
      <family val="2"/>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5"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26" borderId="0" applyNumberFormat="0" applyBorder="0" applyAlignment="0" applyProtection="0"/>
    <xf numFmtId="0" fontId="10" fillId="0" borderId="3" applyNumberFormat="0" applyFill="0" applyAlignment="0" applyProtection="0"/>
    <xf numFmtId="0" fontId="2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33" fillId="27" borderId="1" applyNumberFormat="0" applyAlignment="0" applyProtection="0"/>
    <xf numFmtId="0" fontId="34" fillId="0" borderId="6" applyNumberFormat="0" applyFill="0" applyAlignment="0" applyProtection="0"/>
    <xf numFmtId="0" fontId="35" fillId="28" borderId="0" applyNumberFormat="0" applyBorder="0" applyAlignment="0" applyProtection="0"/>
    <xf numFmtId="0" fontId="0" fillId="29" borderId="7" applyNumberFormat="0" applyFont="0" applyAlignment="0" applyProtection="0"/>
    <xf numFmtId="0" fontId="36" fillId="24"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34">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42" applyFont="1" applyAlignment="1">
      <alignment vertical="top"/>
    </xf>
    <xf numFmtId="193" fontId="2" fillId="0" borderId="0" xfId="42" applyNumberFormat="1" applyFont="1" applyAlignment="1">
      <alignment vertical="top"/>
    </xf>
    <xf numFmtId="193" fontId="2" fillId="0" borderId="10" xfId="42" applyNumberFormat="1" applyFont="1" applyBorder="1" applyAlignment="1">
      <alignment vertical="top"/>
    </xf>
    <xf numFmtId="193" fontId="2" fillId="0" borderId="11" xfId="42" applyNumberFormat="1" applyFont="1" applyBorder="1" applyAlignment="1">
      <alignment vertical="top"/>
    </xf>
    <xf numFmtId="0" fontId="2" fillId="0" borderId="0" xfId="0" applyFont="1" applyBorder="1" applyAlignment="1">
      <alignment vertical="top"/>
    </xf>
    <xf numFmtId="43" fontId="1" fillId="0" borderId="0" xfId="42" applyFont="1" applyBorder="1" applyAlignment="1" quotePrefix="1">
      <alignment horizontal="right" vertical="top"/>
    </xf>
    <xf numFmtId="193" fontId="2" fillId="0" borderId="0" xfId="42" applyNumberFormat="1" applyFont="1" applyBorder="1" applyAlignment="1">
      <alignment vertical="top"/>
    </xf>
    <xf numFmtId="193" fontId="2" fillId="0" borderId="0" xfId="42" applyNumberFormat="1" applyFont="1" applyBorder="1" applyAlignment="1">
      <alignment horizontal="right" vertical="top"/>
    </xf>
    <xf numFmtId="193" fontId="1" fillId="0" borderId="0" xfId="42" applyNumberFormat="1" applyFont="1" applyBorder="1" applyAlignment="1" quotePrefix="1">
      <alignment horizontal="right" vertical="top"/>
    </xf>
    <xf numFmtId="193" fontId="2" fillId="0" borderId="12" xfId="42" applyNumberFormat="1" applyFont="1" applyBorder="1" applyAlignment="1">
      <alignment vertical="top"/>
    </xf>
    <xf numFmtId="193" fontId="2" fillId="0" borderId="13" xfId="42" applyNumberFormat="1" applyFont="1" applyBorder="1" applyAlignment="1">
      <alignment vertical="top"/>
    </xf>
    <xf numFmtId="0" fontId="1" fillId="0" borderId="0" xfId="0" applyFont="1" applyBorder="1" applyAlignment="1">
      <alignment vertical="top"/>
    </xf>
    <xf numFmtId="193" fontId="2" fillId="0" borderId="0" xfId="42" applyNumberFormat="1" applyFont="1" applyBorder="1" applyAlignment="1" quotePrefix="1">
      <alignment horizontal="right" vertical="top"/>
    </xf>
    <xf numFmtId="193" fontId="2" fillId="0" borderId="0" xfId="42" applyNumberFormat="1" applyFont="1" applyFill="1" applyBorder="1" applyAlignment="1">
      <alignment vertical="top"/>
    </xf>
    <xf numFmtId="193" fontId="2" fillId="0" borderId="0" xfId="42" applyNumberFormat="1" applyFont="1" applyFill="1" applyBorder="1" applyAlignment="1">
      <alignment horizontal="right" vertical="top"/>
    </xf>
    <xf numFmtId="193" fontId="2" fillId="0" borderId="10" xfId="42" applyNumberFormat="1" applyFont="1" applyFill="1" applyBorder="1" applyAlignment="1">
      <alignment vertical="top"/>
    </xf>
    <xf numFmtId="193" fontId="2" fillId="0" borderId="10" xfId="42" applyNumberFormat="1" applyFont="1" applyFill="1" applyBorder="1" applyAlignment="1" quotePrefix="1">
      <alignment horizontal="right" vertical="top"/>
    </xf>
    <xf numFmtId="193" fontId="1" fillId="0" borderId="0" xfId="42" applyNumberFormat="1" applyFont="1" applyFill="1" applyBorder="1" applyAlignment="1" quotePrefix="1">
      <alignment horizontal="right" vertical="top"/>
    </xf>
    <xf numFmtId="0" fontId="3" fillId="0" borderId="0" xfId="0" applyFont="1" applyAlignment="1">
      <alignment vertical="top"/>
    </xf>
    <xf numFmtId="193" fontId="2" fillId="0" borderId="0" xfId="42" applyNumberFormat="1" applyFont="1" applyFill="1" applyAlignment="1">
      <alignment vertical="top"/>
    </xf>
    <xf numFmtId="0" fontId="2" fillId="0" borderId="0" xfId="0" applyFont="1" applyFill="1" applyAlignment="1">
      <alignment vertical="top"/>
    </xf>
    <xf numFmtId="43" fontId="1" fillId="0" borderId="0" xfId="42" applyFont="1" applyBorder="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93"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42" applyNumberFormat="1" applyFont="1" applyAlignment="1" quotePrefix="1">
      <alignment horizontal="right" vertical="top"/>
    </xf>
    <xf numFmtId="43" fontId="1" fillId="0" borderId="0" xfId="0" applyNumberFormat="1" applyFont="1" applyAlignment="1">
      <alignment horizontal="right" vertical="top"/>
    </xf>
    <xf numFmtId="43" fontId="2" fillId="0" borderId="14" xfId="42" applyNumberFormat="1" applyFont="1" applyBorder="1" applyAlignment="1">
      <alignment vertical="top"/>
    </xf>
    <xf numFmtId="193" fontId="1" fillId="0" borderId="0" xfId="42" applyNumberFormat="1" applyFont="1" applyAlignment="1">
      <alignment horizontal="right" vertical="top"/>
    </xf>
    <xf numFmtId="193" fontId="2" fillId="0" borderId="12" xfId="42" applyNumberFormat="1" applyFont="1" applyFill="1" applyBorder="1" applyAlignment="1">
      <alignment horizontal="right" vertical="top"/>
    </xf>
    <xf numFmtId="193" fontId="2" fillId="0" borderId="11" xfId="42" applyNumberFormat="1" applyFont="1" applyFill="1" applyBorder="1" applyAlignment="1">
      <alignment vertical="top"/>
    </xf>
    <xf numFmtId="0" fontId="1" fillId="0" borderId="0" xfId="0" applyFont="1" applyAlignment="1">
      <alignment horizontal="center"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93"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93" fontId="2" fillId="0" borderId="14" xfId="42" applyNumberFormat="1" applyFont="1" applyBorder="1" applyAlignment="1">
      <alignment horizontal="right" vertical="top"/>
    </xf>
    <xf numFmtId="41"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93" fontId="2" fillId="0" borderId="0" xfId="42" applyNumberFormat="1" applyFont="1" applyFill="1" applyBorder="1" applyAlignment="1" quotePrefix="1">
      <alignment horizontal="right" vertical="top"/>
    </xf>
    <xf numFmtId="43" fontId="1" fillId="0" borderId="0" xfId="42" applyNumberFormat="1" applyFont="1" applyAlignment="1">
      <alignment horizontal="right" vertical="top"/>
    </xf>
    <xf numFmtId="41" fontId="2" fillId="0" borderId="0" xfId="42" applyNumberFormat="1" applyFont="1" applyBorder="1" applyAlignment="1">
      <alignment vertical="top"/>
    </xf>
    <xf numFmtId="41" fontId="2" fillId="0" borderId="0" xfId="0" applyNumberFormat="1" applyFont="1" applyFill="1" applyAlignment="1">
      <alignment vertical="top"/>
    </xf>
    <xf numFmtId="41"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93" fontId="1" fillId="0" borderId="0" xfId="42" applyNumberFormat="1" applyFont="1" applyFill="1" applyBorder="1" applyAlignment="1">
      <alignment horizontal="right" vertical="top"/>
    </xf>
    <xf numFmtId="214" fontId="1" fillId="0" borderId="0" xfId="42" applyNumberFormat="1" applyFont="1" applyFill="1" applyBorder="1" applyAlignment="1">
      <alignment horizontal="right" vertical="top"/>
    </xf>
    <xf numFmtId="214" fontId="1" fillId="0" borderId="0" xfId="42" applyNumberFormat="1" applyFont="1" applyFill="1" applyBorder="1" applyAlignment="1" quotePrefix="1">
      <alignment horizontal="right" vertical="top"/>
    </xf>
    <xf numFmtId="43" fontId="2" fillId="0" borderId="0" xfId="42" applyFont="1" applyFill="1" applyBorder="1" applyAlignment="1">
      <alignment horizontal="right" vertical="top"/>
    </xf>
    <xf numFmtId="43" fontId="2" fillId="0" borderId="14" xfId="42" applyFont="1" applyFill="1" applyBorder="1" applyAlignment="1">
      <alignment horizontal="right" vertical="top"/>
    </xf>
    <xf numFmtId="215" fontId="2" fillId="0" borderId="0" xfId="42" applyNumberFormat="1" applyFont="1" applyAlignment="1">
      <alignment vertical="top"/>
    </xf>
    <xf numFmtId="41" fontId="2" fillId="0" borderId="0" xfId="42" applyNumberFormat="1" applyFont="1" applyBorder="1" applyAlignment="1">
      <alignment horizontal="right" vertical="top"/>
    </xf>
    <xf numFmtId="41" fontId="2" fillId="0" borderId="0" xfId="42" applyNumberFormat="1" applyFont="1" applyFill="1" applyBorder="1" applyAlignment="1">
      <alignment horizontal="right" vertical="top"/>
    </xf>
    <xf numFmtId="41"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1" fillId="0" borderId="0" xfId="42" applyFont="1" applyFill="1" applyAlignment="1">
      <alignment horizontal="right" vertical="top"/>
    </xf>
    <xf numFmtId="39" fontId="2" fillId="0" borderId="0" xfId="59"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93" fontId="2" fillId="0" borderId="0" xfId="42" applyNumberFormat="1" applyFont="1" applyFill="1" applyBorder="1" applyAlignment="1">
      <alignment horizontal="justify" vertical="top"/>
    </xf>
    <xf numFmtId="193" fontId="2" fillId="0" borderId="0" xfId="42" applyNumberFormat="1" applyFont="1" applyFill="1" applyAlignment="1">
      <alignment horizontal="right" vertical="top"/>
    </xf>
    <xf numFmtId="0" fontId="2" fillId="0" borderId="0" xfId="0" applyFont="1" applyFill="1" applyAlignment="1">
      <alignment horizontal="right" vertical="top"/>
    </xf>
    <xf numFmtId="0" fontId="2" fillId="0" borderId="0" xfId="0" applyFont="1" applyFill="1" applyAlignment="1">
      <alignment horizontal="left" vertical="top" wrapText="1"/>
    </xf>
    <xf numFmtId="193" fontId="2" fillId="0" borderId="0" xfId="0" applyNumberFormat="1" applyFont="1" applyFill="1" applyAlignment="1">
      <alignment horizontal="left" vertical="top" wrapText="1"/>
    </xf>
    <xf numFmtId="193" fontId="2" fillId="0" borderId="0" xfId="0" applyNumberFormat="1" applyFont="1" applyAlignment="1">
      <alignment vertical="top"/>
    </xf>
    <xf numFmtId="193"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215" fontId="2" fillId="0" borderId="14" xfId="42" applyNumberFormat="1" applyFont="1" applyBorder="1" applyAlignment="1">
      <alignment vertical="top"/>
    </xf>
    <xf numFmtId="193" fontId="2" fillId="0" borderId="0" xfId="42" applyNumberFormat="1" applyFont="1" applyFill="1" applyAlignment="1" quotePrefix="1">
      <alignment horizontal="right" vertical="top"/>
    </xf>
    <xf numFmtId="41" fontId="2" fillId="0" borderId="0" xfId="0" applyNumberFormat="1" applyFont="1" applyBorder="1" applyAlignment="1">
      <alignment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0" fontId="2" fillId="0" borderId="11" xfId="0" applyFont="1" applyBorder="1" applyAlignment="1">
      <alignment horizontal="right" vertical="justify" wrapText="1"/>
    </xf>
    <xf numFmtId="40" fontId="2" fillId="0" borderId="0" xfId="0" applyNumberFormat="1" applyFont="1" applyBorder="1" applyAlignment="1">
      <alignment horizontal="justify" vertical="top"/>
    </xf>
    <xf numFmtId="0" fontId="2" fillId="0" borderId="12" xfId="0" applyFont="1" applyBorder="1" applyAlignment="1">
      <alignment horizontal="left" vertical="justify" wrapText="1"/>
    </xf>
    <xf numFmtId="38" fontId="2" fillId="0" borderId="12" xfId="0" applyNumberFormat="1" applyFont="1" applyBorder="1" applyAlignment="1">
      <alignment horizontal="right" vertical="justify" wrapText="1"/>
    </xf>
    <xf numFmtId="0" fontId="2" fillId="0" borderId="12" xfId="0" applyFont="1" applyBorder="1" applyAlignment="1">
      <alignment horizontal="right" vertical="justify" wrapText="1"/>
    </xf>
    <xf numFmtId="2" fontId="2" fillId="0" borderId="12" xfId="0" applyNumberFormat="1" applyFont="1" applyBorder="1" applyAlignment="1">
      <alignment horizontal="left" vertical="justify" wrapText="1"/>
    </xf>
    <xf numFmtId="0" fontId="1" fillId="0" borderId="12" xfId="0" applyFont="1" applyFill="1" applyBorder="1" applyAlignment="1">
      <alignment horizontal="justify" vertical="justify" wrapText="1"/>
    </xf>
    <xf numFmtId="43" fontId="2" fillId="0" borderId="0" xfId="42" applyFont="1" applyFill="1" applyBorder="1" applyAlignment="1">
      <alignment vertical="top"/>
    </xf>
    <xf numFmtId="0" fontId="2" fillId="0" borderId="0" xfId="0" applyNumberFormat="1" applyFont="1" applyFill="1" applyAlignment="1" applyProtection="1">
      <alignment horizontal="left" vertical="top"/>
      <protection locked="0"/>
    </xf>
    <xf numFmtId="0" fontId="2" fillId="0" borderId="0" xfId="0" applyFont="1" applyFill="1" applyAlignment="1">
      <alignment horizontal="left" vertical="top" shrinkToFit="1"/>
    </xf>
    <xf numFmtId="38" fontId="2" fillId="0" borderId="0" xfId="0" applyNumberFormat="1" applyFont="1" applyFill="1" applyAlignment="1">
      <alignment horizontal="right" vertical="top"/>
    </xf>
    <xf numFmtId="0" fontId="2" fillId="0" borderId="0" xfId="0" applyNumberFormat="1" applyFont="1" applyFill="1" applyAlignment="1">
      <alignment horizontal="left" vertical="top" wrapText="1"/>
    </xf>
    <xf numFmtId="43" fontId="1" fillId="0" borderId="0" xfId="42" applyFont="1" applyFill="1" applyAlignment="1" quotePrefix="1">
      <alignment horizontal="right" vertical="top"/>
    </xf>
    <xf numFmtId="43" fontId="2" fillId="0" borderId="0" xfId="42" applyFont="1" applyFill="1" applyAlignment="1">
      <alignment horizontal="right" vertical="top"/>
    </xf>
    <xf numFmtId="214" fontId="1" fillId="0" borderId="0" xfId="42" applyNumberFormat="1" applyFont="1" applyFill="1" applyAlignment="1" quotePrefix="1">
      <alignment horizontal="right" vertical="top"/>
    </xf>
    <xf numFmtId="0" fontId="5" fillId="0" borderId="0" xfId="0" applyFont="1" applyFill="1" applyAlignment="1">
      <alignment vertical="top"/>
    </xf>
    <xf numFmtId="43" fontId="2" fillId="0" borderId="0" xfId="42" applyFont="1" applyBorder="1" applyAlignment="1">
      <alignment vertical="top"/>
    </xf>
    <xf numFmtId="2" fontId="2" fillId="0" borderId="0" xfId="0" applyNumberFormat="1" applyFont="1" applyAlignment="1">
      <alignment horizontal="left" vertical="top"/>
    </xf>
    <xf numFmtId="3" fontId="2" fillId="0" borderId="0" xfId="0" applyNumberFormat="1" applyFont="1" applyAlignment="1">
      <alignment vertical="top"/>
    </xf>
    <xf numFmtId="0" fontId="2" fillId="0" borderId="0" xfId="0" applyFont="1" applyFill="1" applyAlignment="1" quotePrefix="1">
      <alignment horizontal="justify" vertical="top"/>
    </xf>
    <xf numFmtId="193" fontId="2" fillId="0" borderId="15" xfId="42" applyNumberFormat="1" applyFont="1" applyFill="1" applyBorder="1" applyAlignment="1">
      <alignment horizontal="right" vertical="top"/>
    </xf>
    <xf numFmtId="193" fontId="2" fillId="0" borderId="16" xfId="42" applyNumberFormat="1" applyFont="1" applyFill="1" applyBorder="1" applyAlignment="1">
      <alignment horizontal="right" vertical="top"/>
    </xf>
    <xf numFmtId="0" fontId="1" fillId="0" borderId="0" xfId="0" applyFont="1" applyAlignment="1" quotePrefix="1">
      <alignment horizontal="right" vertical="top"/>
    </xf>
    <xf numFmtId="38" fontId="2" fillId="0" borderId="12" xfId="0" applyNumberFormat="1" applyFont="1" applyBorder="1" applyAlignment="1">
      <alignment vertical="top"/>
    </xf>
    <xf numFmtId="38" fontId="2" fillId="0" borderId="17" xfId="0" applyNumberFormat="1" applyFont="1" applyBorder="1" applyAlignment="1">
      <alignment vertical="top"/>
    </xf>
    <xf numFmtId="38" fontId="2" fillId="0" borderId="18" xfId="0" applyNumberFormat="1" applyFont="1" applyBorder="1" applyAlignment="1">
      <alignment vertical="top"/>
    </xf>
    <xf numFmtId="38" fontId="2" fillId="0" borderId="11" xfId="0" applyNumberFormat="1" applyFont="1" applyBorder="1" applyAlignment="1">
      <alignment vertical="top"/>
    </xf>
    <xf numFmtId="38" fontId="2" fillId="0" borderId="0" xfId="42" applyNumberFormat="1" applyFont="1" applyFill="1" applyBorder="1" applyAlignment="1" quotePrefix="1">
      <alignment horizontal="right" vertical="top"/>
    </xf>
    <xf numFmtId="38" fontId="2" fillId="0" borderId="10" xfId="42" applyNumberFormat="1" applyFont="1" applyFill="1" applyBorder="1" applyAlignment="1" quotePrefix="1">
      <alignment horizontal="right" vertical="top"/>
    </xf>
    <xf numFmtId="38" fontId="2" fillId="0" borderId="11" xfId="42" applyNumberFormat="1" applyFont="1" applyFill="1" applyBorder="1" applyAlignment="1" quotePrefix="1">
      <alignment horizontal="right" vertical="top"/>
    </xf>
    <xf numFmtId="38" fontId="2" fillId="0" borderId="11" xfId="0" applyNumberFormat="1" applyFont="1" applyFill="1" applyBorder="1" applyAlignment="1">
      <alignment horizontal="right" vertical="top"/>
    </xf>
    <xf numFmtId="193" fontId="2" fillId="0" borderId="13" xfId="42" applyNumberFormat="1" applyFont="1" applyFill="1" applyBorder="1" applyAlignment="1">
      <alignment vertical="top"/>
    </xf>
    <xf numFmtId="193" fontId="2" fillId="0" borderId="12" xfId="42" applyNumberFormat="1" applyFont="1" applyFill="1" applyBorder="1" applyAlignment="1">
      <alignment vertical="top"/>
    </xf>
    <xf numFmtId="2" fontId="2" fillId="0" borderId="0" xfId="0" applyNumberFormat="1" applyFont="1" applyBorder="1" applyAlignment="1">
      <alignment horizontal="left" vertical="justify" wrapText="1"/>
    </xf>
    <xf numFmtId="40" fontId="2" fillId="0" borderId="14" xfId="0" applyNumberFormat="1" applyFont="1" applyFill="1" applyBorder="1" applyAlignment="1">
      <alignment vertical="top"/>
    </xf>
    <xf numFmtId="40" fontId="2" fillId="0" borderId="0" xfId="0" applyNumberFormat="1" applyFont="1" applyAlignment="1">
      <alignment horizontal="left" vertical="top"/>
    </xf>
    <xf numFmtId="38" fontId="2" fillId="0" borderId="11" xfId="42" applyNumberFormat="1" applyFont="1" applyFill="1" applyBorder="1" applyAlignment="1">
      <alignment horizontal="right" vertical="top"/>
    </xf>
    <xf numFmtId="0" fontId="2" fillId="0" borderId="0" xfId="0" applyFont="1" applyFill="1" applyAlignment="1" quotePrefix="1">
      <alignment/>
    </xf>
    <xf numFmtId="0" fontId="2" fillId="0" borderId="0" xfId="0" applyFont="1" applyAlignment="1">
      <alignment/>
    </xf>
    <xf numFmtId="0" fontId="1" fillId="0" borderId="0" xfId="0" applyFont="1" applyFill="1" applyAlignment="1" quotePrefix="1">
      <alignment/>
    </xf>
    <xf numFmtId="37" fontId="2" fillId="0" borderId="0" xfId="0" applyNumberFormat="1" applyFont="1" applyFill="1" applyBorder="1" applyAlignment="1">
      <alignment vertical="top"/>
    </xf>
    <xf numFmtId="38" fontId="2" fillId="0" borderId="0" xfId="0" applyNumberFormat="1" applyFont="1" applyAlignment="1">
      <alignment vertical="top"/>
    </xf>
    <xf numFmtId="0" fontId="2" fillId="0" borderId="0" xfId="0" applyFont="1" applyFill="1" applyAlignment="1">
      <alignment horizontal="justify" vertical="center" wrapText="1"/>
    </xf>
    <xf numFmtId="0" fontId="2" fillId="0" borderId="0" xfId="0" applyFont="1" applyFill="1" applyAlignment="1">
      <alignment horizontal="justify" vertical="top"/>
    </xf>
    <xf numFmtId="0" fontId="1" fillId="0" borderId="0" xfId="0" applyFont="1" applyBorder="1" applyAlignment="1">
      <alignment horizontal="justify" vertical="top"/>
    </xf>
    <xf numFmtId="0" fontId="1" fillId="0" borderId="0" xfId="0" applyFont="1" applyBorder="1" applyAlignment="1">
      <alignment horizontal="right" vertical="justify" wrapText="1"/>
    </xf>
    <xf numFmtId="0" fontId="2" fillId="0" borderId="0" xfId="0" applyFont="1" applyFill="1" applyAlignment="1">
      <alignment horizontal="justify" vertical="top" wrapText="1"/>
    </xf>
    <xf numFmtId="0" fontId="2" fillId="0" borderId="0" xfId="0" applyFont="1" applyFill="1" applyBorder="1" applyAlignment="1">
      <alignment horizontal="justify" vertical="top"/>
    </xf>
    <xf numFmtId="0" fontId="1" fillId="0" borderId="0" xfId="0" applyFont="1" applyFill="1" applyBorder="1" applyAlignment="1">
      <alignment horizontal="justify" vertical="justify" wrapText="1"/>
    </xf>
    <xf numFmtId="0" fontId="2" fillId="0" borderId="0" xfId="0" applyFont="1" applyAlignment="1">
      <alignment wrapText="1"/>
    </xf>
    <xf numFmtId="0" fontId="2" fillId="0" borderId="0" xfId="0" applyFont="1" applyBorder="1" applyAlignment="1">
      <alignment horizontal="justify" vertical="top"/>
    </xf>
    <xf numFmtId="0" fontId="2" fillId="0" borderId="0" xfId="0" applyFont="1" applyAlignment="1">
      <alignment horizontal="justify" vertical="justify" wrapText="1"/>
    </xf>
    <xf numFmtId="0" fontId="2" fillId="0" borderId="0" xfId="0" applyFont="1" applyFill="1" applyBorder="1" applyAlignment="1">
      <alignment horizontal="justify" vertical="justify" wrapText="1"/>
    </xf>
    <xf numFmtId="38" fontId="2" fillId="0" borderId="0" xfId="0" applyNumberFormat="1" applyFont="1" applyBorder="1" applyAlignment="1">
      <alignment horizontal="right" vertical="justify" wrapText="1"/>
    </xf>
    <xf numFmtId="0" fontId="1" fillId="0" borderId="0" xfId="0" applyFont="1" applyFill="1" applyBorder="1" applyAlignment="1">
      <alignment horizontal="justify" vertical="top" wrapText="1"/>
    </xf>
    <xf numFmtId="0" fontId="2" fillId="0" borderId="0" xfId="0" applyFont="1" applyFill="1" applyAlignment="1">
      <alignment/>
    </xf>
    <xf numFmtId="0" fontId="2" fillId="0" borderId="0" xfId="0" applyFont="1" applyAlignment="1">
      <alignment/>
    </xf>
    <xf numFmtId="0" fontId="2" fillId="0" borderId="0" xfId="0" applyFont="1" applyBorder="1" applyAlignment="1">
      <alignment horizontal="left" vertical="justify" wrapText="1"/>
    </xf>
    <xf numFmtId="0" fontId="2" fillId="0" borderId="0" xfId="0" applyFont="1" applyFill="1" applyAlignment="1">
      <alignment horizontal="justify" vertical="justify" wrapText="1"/>
    </xf>
    <xf numFmtId="0" fontId="2" fillId="0" borderId="0" xfId="0" applyFont="1" applyAlignment="1">
      <alignment horizontal="justify" vertical="top"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1" fillId="0" borderId="0" xfId="0" applyFont="1" applyFill="1" applyAlignment="1">
      <alignment horizontal="justify" vertical="justify" wrapText="1"/>
    </xf>
    <xf numFmtId="193" fontId="1" fillId="0" borderId="0" xfId="0" applyNumberFormat="1" applyFont="1" applyBorder="1" applyAlignment="1">
      <alignment horizontal="right" vertical="top"/>
    </xf>
    <xf numFmtId="38" fontId="2" fillId="0" borderId="0" xfId="0" applyNumberFormat="1" applyFont="1" applyAlignment="1">
      <alignment/>
    </xf>
    <xf numFmtId="0" fontId="2" fillId="0" borderId="0" xfId="0" applyNumberFormat="1" applyFont="1" applyFill="1" applyAlignment="1" quotePrefix="1">
      <alignment horizontal="left" vertical="top"/>
    </xf>
    <xf numFmtId="193" fontId="2" fillId="0" borderId="11" xfId="42" applyNumberFormat="1" applyFont="1" applyFill="1" applyBorder="1" applyAlignment="1">
      <alignment horizontal="right" vertical="top"/>
    </xf>
    <xf numFmtId="193" fontId="2" fillId="0" borderId="14" xfId="42" applyNumberFormat="1" applyFont="1" applyFill="1" applyBorder="1" applyAlignment="1">
      <alignment vertical="top"/>
    </xf>
    <xf numFmtId="0" fontId="2" fillId="0" borderId="0" xfId="0" applyFont="1" applyAlignment="1">
      <alignment horizontal="left" vertical="top" wrapText="1"/>
    </xf>
    <xf numFmtId="4" fontId="2" fillId="0" borderId="0" xfId="0" applyNumberFormat="1" applyFont="1" applyAlignment="1">
      <alignment horizontal="justify" vertical="justify" wrapText="1"/>
    </xf>
    <xf numFmtId="0" fontId="2" fillId="0" borderId="0" xfId="0" applyFont="1" applyBorder="1" applyAlignment="1">
      <alignment horizontal="justify" vertical="justify" wrapText="1"/>
    </xf>
    <xf numFmtId="15" fontId="1" fillId="0" borderId="0" xfId="0" applyNumberFormat="1" applyFont="1" applyAlignment="1" quotePrefix="1">
      <alignment horizontal="right"/>
    </xf>
    <xf numFmtId="0" fontId="2" fillId="0" borderId="0" xfId="0" applyFont="1" applyAlignment="1">
      <alignment horizontal="justify" vertical="center"/>
    </xf>
    <xf numFmtId="10" fontId="2" fillId="0" borderId="0" xfId="0" applyNumberFormat="1" applyFont="1" applyAlignment="1">
      <alignment/>
    </xf>
    <xf numFmtId="0" fontId="1" fillId="0" borderId="0" xfId="0" applyFont="1" applyFill="1" applyAlignment="1">
      <alignment horizontal="justify" vertical="top" wrapText="1"/>
    </xf>
    <xf numFmtId="214" fontId="1" fillId="0" borderId="0" xfId="0" applyNumberFormat="1" applyFont="1" applyAlignment="1" quotePrefix="1">
      <alignment horizontal="right" vertical="top"/>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42"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wrapText="1"/>
    </xf>
    <xf numFmtId="0" fontId="1" fillId="0" borderId="0" xfId="0" applyFont="1" applyFill="1" applyBorder="1" applyAlignment="1">
      <alignment horizontal="justify" wrapText="1"/>
    </xf>
    <xf numFmtId="0" fontId="2" fillId="0" borderId="0" xfId="0" applyFont="1" applyAlignment="1">
      <alignment horizontal="justify" wrapText="1"/>
    </xf>
    <xf numFmtId="0" fontId="2" fillId="0" borderId="0" xfId="0" applyFont="1" applyFill="1" applyBorder="1" applyAlignment="1">
      <alignment horizontal="justify" vertical="top"/>
    </xf>
    <xf numFmtId="0" fontId="2" fillId="0" borderId="0" xfId="0" applyFont="1" applyBorder="1" applyAlignment="1">
      <alignment horizontal="justify" vertical="top"/>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1" fillId="0" borderId="0" xfId="0" applyFont="1" applyBorder="1" applyAlignment="1">
      <alignment horizontal="right" vertical="justify"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applyAlignment="1">
      <alignment wrapText="1"/>
    </xf>
    <xf numFmtId="0" fontId="5" fillId="0" borderId="0" xfId="0" applyFont="1" applyAlignment="1">
      <alignment horizontal="justify" vertical="top" wrapText="1"/>
    </xf>
    <xf numFmtId="0" fontId="2" fillId="0" borderId="0" xfId="0" applyFont="1" applyAlignment="1">
      <alignment horizontal="justify" vertical="top" wrapText="1"/>
    </xf>
    <xf numFmtId="0" fontId="1" fillId="0" borderId="0" xfId="0" applyFont="1" applyFill="1" applyBorder="1" applyAlignment="1">
      <alignment horizontal="justify" vertical="justify" wrapText="1"/>
    </xf>
    <xf numFmtId="38" fontId="2" fillId="0" borderId="0" xfId="0" applyNumberFormat="1" applyFont="1" applyBorder="1" applyAlignment="1">
      <alignment horizontal="right" vertical="justify" wrapText="1"/>
    </xf>
    <xf numFmtId="0" fontId="2" fillId="0" borderId="11" xfId="0" applyFont="1" applyBorder="1" applyAlignment="1">
      <alignment horizontal="justify" vertical="justify" wrapText="1"/>
    </xf>
    <xf numFmtId="0" fontId="1" fillId="0" borderId="0" xfId="0" applyFont="1" applyFill="1" applyAlignment="1">
      <alignment horizontal="justify" vertical="justify" wrapText="1"/>
    </xf>
    <xf numFmtId="0" fontId="2" fillId="0" borderId="0" xfId="0" applyFont="1" applyFill="1" applyAlignment="1">
      <alignment horizontal="justify" vertical="justify" wrapText="1"/>
    </xf>
    <xf numFmtId="0" fontId="1" fillId="0" borderId="0" xfId="0" applyFont="1" applyAlignment="1">
      <alignment vertical="top"/>
    </xf>
    <xf numFmtId="0" fontId="2" fillId="0" borderId="0" xfId="0" applyFont="1" applyFill="1" applyBorder="1" applyAlignment="1">
      <alignment horizontal="justify" vertical="justify" wrapText="1"/>
    </xf>
    <xf numFmtId="38" fontId="2" fillId="0" borderId="11" xfId="0" applyNumberFormat="1" applyFont="1" applyBorder="1" applyAlignment="1">
      <alignment horizontal="right" vertical="justify" wrapText="1"/>
    </xf>
    <xf numFmtId="0" fontId="2" fillId="0" borderId="11" xfId="0" applyFont="1" applyBorder="1" applyAlignment="1">
      <alignment horizontal="right"/>
    </xf>
    <xf numFmtId="0" fontId="2" fillId="0" borderId="0" xfId="0" applyFont="1" applyFill="1" applyAlignment="1">
      <alignment horizontal="justify" vertical="top" wrapText="1"/>
    </xf>
    <xf numFmtId="0" fontId="2" fillId="0" borderId="10" xfId="0" applyFont="1" applyFill="1" applyBorder="1" applyAlignment="1">
      <alignment horizontal="justify" vertical="justify" wrapText="1"/>
    </xf>
    <xf numFmtId="0" fontId="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0" fillId="0" borderId="0" xfId="0" applyAlignment="1">
      <alignment/>
    </xf>
    <xf numFmtId="0" fontId="2" fillId="0" borderId="0" xfId="0" applyFont="1" applyFill="1" applyAlignment="1">
      <alignment/>
    </xf>
    <xf numFmtId="0" fontId="2" fillId="0" borderId="0" xfId="0" applyFont="1" applyAlignment="1">
      <alignment/>
    </xf>
    <xf numFmtId="49" fontId="2" fillId="0" borderId="0" xfId="0" applyNumberFormat="1" applyFont="1" applyFill="1" applyAlignment="1">
      <alignment horizontal="left" vertical="top"/>
    </xf>
    <xf numFmtId="0" fontId="2" fillId="0" borderId="0" xfId="0" applyFont="1" applyBorder="1" applyAlignment="1">
      <alignment horizontal="left" vertical="justify" wrapText="1"/>
    </xf>
    <xf numFmtId="0" fontId="2" fillId="0" borderId="0" xfId="0" applyFont="1" applyFill="1" applyAlignment="1">
      <alignment horizontal="justify" vertical="center"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0" fontId="1" fillId="0" borderId="0" xfId="0" applyNumberFormat="1" applyFont="1" applyFill="1" applyAlignment="1">
      <alignment horizontal="center" vertical="top" wrapText="1"/>
    </xf>
    <xf numFmtId="0" fontId="2" fillId="0" borderId="0" xfId="0" applyNumberFormat="1" applyFont="1" applyFill="1" applyAlignment="1">
      <alignment horizontal="center" vertical="top" wrapText="1"/>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2" fillId="0" borderId="0" xfId="0" applyFont="1" applyAlignment="1">
      <alignment horizontal="center" vertical="top" wrapText="1"/>
    </xf>
    <xf numFmtId="2" fontId="2" fillId="0" borderId="0" xfId="0" applyNumberFormat="1" applyFont="1" applyBorder="1" applyAlignment="1">
      <alignment horizontal="justify" vertical="justify" wrapText="1"/>
    </xf>
    <xf numFmtId="0" fontId="2" fillId="0" borderId="0" xfId="0" applyFont="1" applyAlignment="1">
      <alignment horizontal="justify" vertical="justify" wrapText="1"/>
    </xf>
    <xf numFmtId="0" fontId="1"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38100" y="57150"/>
          <a:ext cx="1362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2"/>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3"/>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4001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8"/>
  <sheetViews>
    <sheetView zoomScale="110" zoomScaleNormal="110" zoomScaleSheetLayoutView="100" zoomScalePageLayoutView="0" workbookViewId="0" topLeftCell="A34">
      <selection activeCell="E18" sqref="E18"/>
    </sheetView>
  </sheetViews>
  <sheetFormatPr defaultColWidth="9.140625" defaultRowHeight="12.75"/>
  <cols>
    <col min="1" max="1" width="4.140625" style="2" customWidth="1"/>
    <col min="2" max="2" width="24.421875" style="2" customWidth="1"/>
    <col min="3" max="3" width="9.710937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46</v>
      </c>
    </row>
    <row r="6" ht="12.75">
      <c r="A6" s="1"/>
    </row>
    <row r="7" ht="12.75">
      <c r="A7" s="1" t="s">
        <v>169</v>
      </c>
    </row>
    <row r="8" ht="13.5" customHeight="1">
      <c r="A8" s="1" t="s">
        <v>296</v>
      </c>
    </row>
    <row r="9" ht="15" customHeight="1">
      <c r="A9" s="2" t="s">
        <v>78</v>
      </c>
    </row>
    <row r="11" spans="4:8" ht="12.75">
      <c r="D11" s="181" t="s">
        <v>112</v>
      </c>
      <c r="E11" s="181"/>
      <c r="G11" s="181" t="s">
        <v>113</v>
      </c>
      <c r="H11" s="181"/>
    </row>
    <row r="12" spans="4:8" ht="12.75">
      <c r="D12" s="3"/>
      <c r="E12" s="4" t="s">
        <v>208</v>
      </c>
      <c r="F12" s="3"/>
      <c r="G12" s="3"/>
      <c r="H12" s="4"/>
    </row>
    <row r="13" spans="4:8" ht="14.25" customHeight="1">
      <c r="D13" s="4" t="s">
        <v>47</v>
      </c>
      <c r="E13" s="4" t="s">
        <v>218</v>
      </c>
      <c r="F13" s="3"/>
      <c r="G13" s="60" t="s">
        <v>299</v>
      </c>
      <c r="H13" s="4" t="str">
        <f>G13</f>
        <v>3 months</v>
      </c>
    </row>
    <row r="14" spans="4:8" ht="12.75">
      <c r="D14" s="4" t="s">
        <v>26</v>
      </c>
      <c r="E14" s="31" t="s">
        <v>134</v>
      </c>
      <c r="F14" s="3"/>
      <c r="G14" s="60" t="s">
        <v>115</v>
      </c>
      <c r="H14" s="4" t="str">
        <f>G14</f>
        <v>Cumulative</v>
      </c>
    </row>
    <row r="15" spans="4:8" ht="12.75">
      <c r="D15" s="5" t="s">
        <v>297</v>
      </c>
      <c r="E15" s="5" t="s">
        <v>298</v>
      </c>
      <c r="F15" s="3"/>
      <c r="G15" s="5" t="str">
        <f>D15</f>
        <v>31 Dec 2012</v>
      </c>
      <c r="H15" s="5" t="str">
        <f>E15</f>
        <v>31 Dec 2011</v>
      </c>
    </row>
    <row r="16" spans="3:8" ht="12.75">
      <c r="C16" s="1" t="s">
        <v>107</v>
      </c>
      <c r="D16" s="5" t="s">
        <v>48</v>
      </c>
      <c r="E16" s="5" t="s">
        <v>48</v>
      </c>
      <c r="G16" s="5" t="s">
        <v>48</v>
      </c>
      <c r="H16" s="5" t="s">
        <v>48</v>
      </c>
    </row>
    <row r="18" spans="1:8" ht="12.75">
      <c r="A18" s="2" t="s">
        <v>14</v>
      </c>
      <c r="D18" s="16">
        <v>31733</v>
      </c>
      <c r="E18" s="16">
        <v>41354</v>
      </c>
      <c r="G18" s="16">
        <v>31733</v>
      </c>
      <c r="H18" s="16">
        <v>41354</v>
      </c>
    </row>
    <row r="19" spans="4:8" ht="12.75">
      <c r="D19" s="28"/>
      <c r="E19" s="28"/>
      <c r="F19" s="29"/>
      <c r="G19" s="28"/>
      <c r="H19" s="28"/>
    </row>
    <row r="20" spans="1:8" ht="12.75">
      <c r="A20" s="2" t="s">
        <v>288</v>
      </c>
      <c r="D20" s="16">
        <v>-22847</v>
      </c>
      <c r="E20" s="16">
        <f>-31760</f>
        <v>-31760</v>
      </c>
      <c r="F20" s="29"/>
      <c r="G20" s="16">
        <v>-22847</v>
      </c>
      <c r="H20" s="16">
        <f>-31760</f>
        <v>-31760</v>
      </c>
    </row>
    <row r="21" spans="4:8" ht="12.75">
      <c r="D21" s="24"/>
      <c r="E21" s="24"/>
      <c r="F21" s="29"/>
      <c r="G21" s="24"/>
      <c r="H21" s="24"/>
    </row>
    <row r="22" spans="1:8" ht="12.75">
      <c r="A22" s="2" t="s">
        <v>79</v>
      </c>
      <c r="D22" s="16">
        <f>SUM(D18:D21)</f>
        <v>8886</v>
      </c>
      <c r="E22" s="16">
        <f>SUM(E18:E21)</f>
        <v>9594</v>
      </c>
      <c r="F22" s="29"/>
      <c r="G22" s="16">
        <f>SUM(G18:G21)</f>
        <v>8886</v>
      </c>
      <c r="H22" s="16">
        <f>SUM(H18:H21)</f>
        <v>9594</v>
      </c>
    </row>
    <row r="23" spans="4:8" ht="12.75">
      <c r="D23" s="28"/>
      <c r="E23" s="28"/>
      <c r="F23" s="29"/>
      <c r="G23" s="28"/>
      <c r="H23" s="28"/>
    </row>
    <row r="24" spans="1:8" ht="12.75">
      <c r="A24" s="2" t="s">
        <v>19</v>
      </c>
      <c r="D24" s="16">
        <v>486</v>
      </c>
      <c r="E24" s="16">
        <v>483</v>
      </c>
      <c r="F24" s="29"/>
      <c r="G24" s="16">
        <v>486</v>
      </c>
      <c r="H24" s="16">
        <v>483</v>
      </c>
    </row>
    <row r="25" spans="4:8" ht="12.75">
      <c r="D25" s="28"/>
      <c r="E25" s="28"/>
      <c r="F25" s="29"/>
      <c r="G25" s="28"/>
      <c r="H25" s="28"/>
    </row>
    <row r="26" spans="1:8" ht="12.75">
      <c r="A26" s="2" t="s">
        <v>163</v>
      </c>
      <c r="D26" s="16">
        <v>-699</v>
      </c>
      <c r="E26" s="16">
        <v>-823</v>
      </c>
      <c r="F26" s="29"/>
      <c r="G26" s="16">
        <v>-699</v>
      </c>
      <c r="H26" s="16">
        <v>-823</v>
      </c>
    </row>
    <row r="27" spans="4:8" ht="12.75">
      <c r="D27" s="28"/>
      <c r="E27" s="28"/>
      <c r="F27" s="29"/>
      <c r="G27" s="28"/>
      <c r="H27" s="28"/>
    </row>
    <row r="28" spans="1:8" ht="12.75">
      <c r="A28" s="2" t="s">
        <v>24</v>
      </c>
      <c r="D28" s="16">
        <v>-1809</v>
      </c>
      <c r="E28" s="16">
        <v>-1554</v>
      </c>
      <c r="F28" s="29"/>
      <c r="G28" s="16">
        <v>-1809</v>
      </c>
      <c r="H28" s="16">
        <v>-1554</v>
      </c>
    </row>
    <row r="29" spans="4:8" ht="12.75">
      <c r="D29" s="22"/>
      <c r="E29" s="22"/>
      <c r="F29" s="39"/>
      <c r="G29" s="22"/>
      <c r="H29" s="22"/>
    </row>
    <row r="30" spans="1:8" ht="12.75">
      <c r="A30" s="2" t="s">
        <v>285</v>
      </c>
      <c r="D30" s="16">
        <v>-54</v>
      </c>
      <c r="E30" s="16">
        <f>-71</f>
        <v>-71</v>
      </c>
      <c r="G30" s="16">
        <v>-54</v>
      </c>
      <c r="H30" s="16">
        <f>-71</f>
        <v>-71</v>
      </c>
    </row>
    <row r="31" spans="4:8" ht="12.75">
      <c r="D31" s="16"/>
      <c r="E31" s="16"/>
      <c r="G31" s="16"/>
      <c r="H31" s="16"/>
    </row>
    <row r="32" spans="1:8" ht="12.75">
      <c r="A32" s="2" t="s">
        <v>18</v>
      </c>
      <c r="D32" s="145">
        <v>196</v>
      </c>
      <c r="E32" s="145">
        <v>217</v>
      </c>
      <c r="F32" s="39"/>
      <c r="G32" s="145">
        <v>196</v>
      </c>
      <c r="H32" s="145">
        <v>217</v>
      </c>
    </row>
    <row r="33" spans="4:8" ht="12.75">
      <c r="D33" s="11"/>
      <c r="E33" s="11"/>
      <c r="G33" s="11"/>
      <c r="H33" s="11"/>
    </row>
    <row r="34" spans="1:8" ht="12.75" customHeight="1">
      <c r="A34" s="1" t="s">
        <v>286</v>
      </c>
      <c r="D34" s="10">
        <f>SUM(D22:D33)</f>
        <v>7006</v>
      </c>
      <c r="E34" s="10">
        <f>SUM(E22:E33)</f>
        <v>7846</v>
      </c>
      <c r="G34" s="10">
        <f>SUM(G22:G33)</f>
        <v>7006</v>
      </c>
      <c r="H34" s="10">
        <f>SUM(H22:H33)</f>
        <v>7846</v>
      </c>
    </row>
    <row r="35" spans="4:8" ht="12.75">
      <c r="D35" s="10"/>
      <c r="E35" s="10"/>
      <c r="G35" s="10"/>
      <c r="H35" s="10"/>
    </row>
    <row r="36" spans="1:8" ht="12.75">
      <c r="A36" s="2" t="s">
        <v>28</v>
      </c>
      <c r="C36" s="2" t="s">
        <v>17</v>
      </c>
      <c r="D36" s="16">
        <v>-1796</v>
      </c>
      <c r="E36" s="16">
        <f>-2132</f>
        <v>-2132</v>
      </c>
      <c r="G36" s="16">
        <v>-1796</v>
      </c>
      <c r="H36" s="16">
        <f>-2132</f>
        <v>-2132</v>
      </c>
    </row>
    <row r="37" spans="4:8" ht="12.75" customHeight="1">
      <c r="D37" s="11"/>
      <c r="E37" s="11"/>
      <c r="G37" s="11"/>
      <c r="H37" s="11"/>
    </row>
    <row r="38" spans="1:8" ht="12.75">
      <c r="A38" s="1" t="s">
        <v>190</v>
      </c>
      <c r="C38" s="2" t="s">
        <v>191</v>
      </c>
      <c r="D38" s="16">
        <f>SUM(D34:D37)</f>
        <v>5210</v>
      </c>
      <c r="E38" s="16">
        <f>SUM(E34:E37)</f>
        <v>5714</v>
      </c>
      <c r="G38" s="16">
        <f>SUM(G34:G37)</f>
        <v>5210</v>
      </c>
      <c r="H38" s="16">
        <f>SUM(H34:H37)</f>
        <v>5714</v>
      </c>
    </row>
    <row r="39" spans="4:8" ht="12.75">
      <c r="D39" s="121"/>
      <c r="E39" s="121"/>
      <c r="F39" s="13"/>
      <c r="G39" s="121"/>
      <c r="H39" s="121"/>
    </row>
    <row r="40" spans="1:8" ht="12.75">
      <c r="A40" s="1" t="s">
        <v>256</v>
      </c>
      <c r="D40" s="9">
        <v>0</v>
      </c>
      <c r="E40" s="9">
        <v>0</v>
      </c>
      <c r="G40" s="9">
        <v>0</v>
      </c>
      <c r="H40" s="9">
        <v>0</v>
      </c>
    </row>
    <row r="41" spans="1:8" ht="12.75">
      <c r="A41" s="1"/>
      <c r="D41" s="9"/>
      <c r="E41" s="9"/>
      <c r="G41" s="9"/>
      <c r="H41" s="9"/>
    </row>
    <row r="42" spans="1:8" ht="13.5" thickBot="1">
      <c r="A42" s="1" t="s">
        <v>245</v>
      </c>
      <c r="D42" s="12">
        <f>SUM(D38:D41)</f>
        <v>5210</v>
      </c>
      <c r="E42" s="12">
        <f>SUM(E38:E41)</f>
        <v>5714</v>
      </c>
      <c r="G42" s="12">
        <f>SUM(G38:G41)</f>
        <v>5210</v>
      </c>
      <c r="H42" s="12">
        <f>SUM(H38:H41)</f>
        <v>5714</v>
      </c>
    </row>
    <row r="43" spans="4:8" ht="12.75">
      <c r="D43" s="9"/>
      <c r="E43" s="9"/>
      <c r="G43" s="9"/>
      <c r="H43" s="9"/>
    </row>
    <row r="44" spans="1:8" ht="12.75">
      <c r="A44" s="1" t="s">
        <v>154</v>
      </c>
      <c r="D44" s="9"/>
      <c r="E44" s="9"/>
      <c r="G44" s="9"/>
      <c r="H44" s="9"/>
    </row>
    <row r="45" spans="1:9" ht="13.5" thickBot="1">
      <c r="A45" s="29" t="s">
        <v>102</v>
      </c>
      <c r="B45" s="29"/>
      <c r="D45" s="63">
        <f>D38</f>
        <v>5210</v>
      </c>
      <c r="E45" s="63">
        <f>E38</f>
        <v>5714</v>
      </c>
      <c r="G45" s="63">
        <f>G38</f>
        <v>5210</v>
      </c>
      <c r="H45" s="63">
        <f>H38</f>
        <v>5714</v>
      </c>
      <c r="I45" s="95"/>
    </row>
    <row r="46" spans="4:8" ht="12.75">
      <c r="D46" s="10"/>
      <c r="E46" s="9"/>
      <c r="H46" s="9"/>
    </row>
    <row r="47" spans="1:8" ht="12.75">
      <c r="A47" s="1" t="s">
        <v>21</v>
      </c>
      <c r="D47" s="80"/>
      <c r="E47" s="9"/>
      <c r="H47" s="9"/>
    </row>
    <row r="48" spans="1:8" ht="12.75">
      <c r="A48" s="2" t="s">
        <v>22</v>
      </c>
      <c r="C48" s="2" t="s">
        <v>144</v>
      </c>
      <c r="D48" s="112">
        <f>Notes!I282</f>
        <v>3.9298213854694666</v>
      </c>
      <c r="E48" s="78">
        <v>4.32</v>
      </c>
      <c r="F48" s="29"/>
      <c r="G48" s="112">
        <f>Notes!I282</f>
        <v>3.9298213854694666</v>
      </c>
      <c r="H48" s="78">
        <v>4.32</v>
      </c>
    </row>
    <row r="49" spans="1:8" ht="13.5" thickBot="1">
      <c r="A49" s="2" t="s">
        <v>209</v>
      </c>
      <c r="C49" s="2" t="s">
        <v>145</v>
      </c>
      <c r="D49" s="79">
        <f>Notes!I301</f>
        <v>3.9241087904556036</v>
      </c>
      <c r="E49" s="79">
        <v>4.31</v>
      </c>
      <c r="F49" s="29"/>
      <c r="G49" s="79">
        <f>Notes!I301</f>
        <v>3.9241087904556036</v>
      </c>
      <c r="H49" s="79">
        <v>4.31</v>
      </c>
    </row>
    <row r="50" spans="4:8" ht="12.75">
      <c r="D50" s="10"/>
      <c r="E50" s="29"/>
      <c r="H50" s="29"/>
    </row>
    <row r="51" spans="1:8" ht="13.5" thickBot="1">
      <c r="A51" s="1" t="s">
        <v>97</v>
      </c>
      <c r="D51" s="42">
        <v>4</v>
      </c>
      <c r="E51" s="42">
        <v>4</v>
      </c>
      <c r="G51" s="139">
        <v>4</v>
      </c>
      <c r="H51" s="42">
        <v>4</v>
      </c>
    </row>
    <row r="52" spans="4:8" ht="12.75">
      <c r="D52" s="10"/>
      <c r="E52" s="10"/>
      <c r="H52" s="10"/>
    </row>
    <row r="53" spans="4:7" ht="12.75">
      <c r="D53" s="28"/>
      <c r="G53" s="29"/>
    </row>
    <row r="54" spans="1:4" ht="12.75">
      <c r="A54" s="1" t="s">
        <v>100</v>
      </c>
      <c r="D54" s="10"/>
    </row>
    <row r="55" spans="1:8" ht="12.75">
      <c r="A55" s="182" t="s">
        <v>246</v>
      </c>
      <c r="B55" s="182"/>
      <c r="C55" s="182"/>
      <c r="D55" s="182"/>
      <c r="E55" s="182"/>
      <c r="F55" s="182"/>
      <c r="G55" s="182"/>
      <c r="H55" s="182"/>
    </row>
    <row r="56" spans="1:8" ht="32.25" customHeight="1">
      <c r="A56" s="182"/>
      <c r="B56" s="182"/>
      <c r="C56" s="182"/>
      <c r="D56" s="182"/>
      <c r="E56" s="182"/>
      <c r="F56" s="182"/>
      <c r="G56" s="182"/>
      <c r="H56" s="182"/>
    </row>
    <row r="57" spans="1:8" ht="12.75">
      <c r="A57" s="29"/>
      <c r="B57" s="29"/>
      <c r="C57" s="29"/>
      <c r="D57" s="29"/>
      <c r="E57" s="29"/>
      <c r="F57" s="29"/>
      <c r="G57" s="29"/>
      <c r="H57" s="29"/>
    </row>
    <row r="58" spans="1:8" ht="12.75" customHeight="1">
      <c r="A58" s="8"/>
      <c r="B58" s="8"/>
      <c r="C58" s="8"/>
      <c r="D58" s="8"/>
      <c r="E58" s="8"/>
      <c r="F58" s="8"/>
      <c r="G58" s="8"/>
      <c r="H58" s="8"/>
    </row>
  </sheetData>
  <sheetProtection/>
  <mergeCells count="3">
    <mergeCell ref="D11:E11"/>
    <mergeCell ref="G11:H11"/>
    <mergeCell ref="A55:H56"/>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I61"/>
  <sheetViews>
    <sheetView zoomScale="110" zoomScaleNormal="110" zoomScalePageLayoutView="0" workbookViewId="0" topLeftCell="A40">
      <selection activeCell="B58" sqref="B58"/>
    </sheetView>
  </sheetViews>
  <sheetFormatPr defaultColWidth="9.140625" defaultRowHeight="12.75"/>
  <cols>
    <col min="1" max="1" width="3.8515625" style="2" customWidth="1"/>
    <col min="2" max="2" width="44.7109375" style="2" customWidth="1"/>
    <col min="3" max="3" width="3.00390625" style="2" customWidth="1"/>
    <col min="4" max="4" width="6.8515625" style="2" customWidth="1"/>
    <col min="5" max="5" width="12.7109375" style="2" customWidth="1"/>
    <col min="6" max="6" width="3.28125" style="2" customWidth="1"/>
    <col min="7" max="7" width="16.00390625" style="2" customWidth="1"/>
    <col min="8" max="16384" width="9.140625" style="2" customWidth="1"/>
  </cols>
  <sheetData>
    <row r="5" spans="1:3" ht="15.75">
      <c r="A5" s="27" t="s">
        <v>46</v>
      </c>
      <c r="B5" s="27"/>
      <c r="C5" s="1"/>
    </row>
    <row r="7" spans="1:3" ht="12.75">
      <c r="A7" s="1" t="s">
        <v>244</v>
      </c>
      <c r="C7" s="1"/>
    </row>
    <row r="8" spans="1:3" ht="12.75">
      <c r="A8" s="1" t="s">
        <v>247</v>
      </c>
      <c r="C8" s="1"/>
    </row>
    <row r="9" spans="1:5" ht="13.5" customHeight="1">
      <c r="A9" s="2" t="s">
        <v>78</v>
      </c>
      <c r="C9" s="1"/>
      <c r="E9" s="72"/>
    </row>
    <row r="10" spans="3:7" ht="12.75">
      <c r="C10" s="1"/>
      <c r="G10" s="31" t="s">
        <v>53</v>
      </c>
    </row>
    <row r="11" spans="1:7" ht="12.75">
      <c r="A11" s="1"/>
      <c r="C11" s="1"/>
      <c r="E11" s="4" t="s">
        <v>109</v>
      </c>
      <c r="G11" s="4" t="s">
        <v>109</v>
      </c>
    </row>
    <row r="12" spans="4:7" ht="14.25" customHeight="1">
      <c r="D12" s="3"/>
      <c r="E12" s="40" t="s">
        <v>249</v>
      </c>
      <c r="F12" s="5"/>
      <c r="G12" s="176" t="s">
        <v>248</v>
      </c>
    </row>
    <row r="13" spans="3:7" ht="12.75">
      <c r="C13" s="46"/>
      <c r="E13" s="5" t="s">
        <v>48</v>
      </c>
      <c r="F13" s="5"/>
      <c r="G13" s="40" t="s">
        <v>48</v>
      </c>
    </row>
    <row r="14" spans="3:7" ht="12.75">
      <c r="C14" s="1"/>
      <c r="E14" s="5"/>
      <c r="F14" s="5"/>
      <c r="G14" s="68"/>
    </row>
    <row r="15" spans="1:7" ht="12.75">
      <c r="A15" s="1" t="s">
        <v>263</v>
      </c>
      <c r="G15" s="41"/>
    </row>
    <row r="16" spans="1:7" ht="12.75">
      <c r="A16" s="1" t="s">
        <v>159</v>
      </c>
      <c r="E16" s="15"/>
      <c r="F16" s="15"/>
      <c r="G16" s="16"/>
    </row>
    <row r="17" spans="1:7" ht="12.75">
      <c r="A17" s="2" t="s">
        <v>257</v>
      </c>
      <c r="E17" s="15">
        <v>28810</v>
      </c>
      <c r="F17" s="15"/>
      <c r="G17" s="15">
        <v>29256</v>
      </c>
    </row>
    <row r="18" spans="1:7" ht="12.75">
      <c r="A18" s="2" t="s">
        <v>171</v>
      </c>
      <c r="E18" s="11">
        <v>10</v>
      </c>
      <c r="F18" s="15"/>
      <c r="G18" s="11">
        <v>10</v>
      </c>
    </row>
    <row r="19" spans="5:7" ht="12.75">
      <c r="E19" s="18">
        <f>SUM(E17:E18)</f>
        <v>28820</v>
      </c>
      <c r="G19" s="18">
        <f>SUM(G17:G18)</f>
        <v>29266</v>
      </c>
    </row>
    <row r="20" spans="1:7" ht="12.75">
      <c r="A20" s="6"/>
      <c r="E20" s="15"/>
      <c r="F20" s="15"/>
      <c r="G20" s="15"/>
    </row>
    <row r="21" spans="1:7" ht="12.75">
      <c r="A21" s="1" t="s">
        <v>264</v>
      </c>
      <c r="E21" s="15"/>
      <c r="F21" s="15"/>
      <c r="G21" s="15"/>
    </row>
    <row r="22" spans="1:7" ht="12.75">
      <c r="A22" s="2" t="s">
        <v>164</v>
      </c>
      <c r="E22" s="15">
        <v>15429</v>
      </c>
      <c r="F22" s="15"/>
      <c r="G22" s="15">
        <v>16537</v>
      </c>
    </row>
    <row r="23" spans="1:7" ht="12.75">
      <c r="A23" s="2" t="s">
        <v>74</v>
      </c>
      <c r="E23" s="15">
        <v>5523</v>
      </c>
      <c r="F23" s="15"/>
      <c r="G23" s="15">
        <v>5816</v>
      </c>
    </row>
    <row r="24" spans="1:7" ht="12.75">
      <c r="A24" s="2" t="s">
        <v>220</v>
      </c>
      <c r="D24" s="5"/>
      <c r="E24" s="21">
        <v>1128</v>
      </c>
      <c r="F24" s="17"/>
      <c r="G24" s="21">
        <v>1002</v>
      </c>
    </row>
    <row r="25" spans="1:7" ht="12.75">
      <c r="A25" s="2" t="s">
        <v>69</v>
      </c>
      <c r="D25" s="5"/>
      <c r="E25" s="67">
        <v>23212</v>
      </c>
      <c r="F25" s="17"/>
      <c r="G25" s="67">
        <v>22182</v>
      </c>
    </row>
    <row r="26" spans="1:7" ht="12.75">
      <c r="A26" s="2" t="s">
        <v>75</v>
      </c>
      <c r="E26" s="22">
        <v>20285</v>
      </c>
      <c r="F26" s="15"/>
      <c r="G26" s="22">
        <v>19498</v>
      </c>
    </row>
    <row r="27" spans="5:7" ht="12.75">
      <c r="E27" s="18">
        <f>SUM(E22:E26)</f>
        <v>65577</v>
      </c>
      <c r="F27" s="15"/>
      <c r="G27" s="18">
        <f>SUM(G22:G26)</f>
        <v>65035</v>
      </c>
    </row>
    <row r="28" spans="1:7" ht="13.5" thickBot="1">
      <c r="A28" s="1" t="s">
        <v>199</v>
      </c>
      <c r="E28" s="12">
        <f>E19+E27</f>
        <v>94397</v>
      </c>
      <c r="F28" s="15"/>
      <c r="G28" s="12">
        <f>G19+G27</f>
        <v>94301</v>
      </c>
    </row>
    <row r="29" spans="5:7" ht="12.75">
      <c r="E29" s="15"/>
      <c r="F29" s="15"/>
      <c r="G29" s="15"/>
    </row>
    <row r="30" spans="1:7" ht="12.75">
      <c r="A30" s="1" t="s">
        <v>39</v>
      </c>
      <c r="E30" s="15"/>
      <c r="F30" s="15"/>
      <c r="G30" s="15"/>
    </row>
    <row r="31" spans="1:7" ht="14.25" customHeight="1">
      <c r="A31" s="1" t="s">
        <v>90</v>
      </c>
      <c r="E31" s="15"/>
      <c r="F31" s="15"/>
      <c r="G31" s="15"/>
    </row>
    <row r="32" spans="1:7" ht="12.75">
      <c r="A32" s="2" t="s">
        <v>11</v>
      </c>
      <c r="E32" s="15">
        <v>66288</v>
      </c>
      <c r="F32" s="15"/>
      <c r="G32" s="15">
        <v>66288</v>
      </c>
    </row>
    <row r="33" spans="1:7" ht="12.75">
      <c r="A33" s="2" t="s">
        <v>131</v>
      </c>
      <c r="E33" s="15">
        <v>2130</v>
      </c>
      <c r="F33" s="15"/>
      <c r="G33" s="15">
        <v>2130</v>
      </c>
    </row>
    <row r="34" spans="1:7" ht="12.75">
      <c r="A34" s="2" t="s">
        <v>59</v>
      </c>
      <c r="E34" s="15">
        <v>248</v>
      </c>
      <c r="F34" s="15"/>
      <c r="G34" s="15">
        <v>242</v>
      </c>
    </row>
    <row r="35" spans="1:7" ht="12.75">
      <c r="A35" s="2" t="s">
        <v>265</v>
      </c>
      <c r="E35" s="15">
        <v>12232</v>
      </c>
      <c r="F35" s="15"/>
      <c r="G35" s="15">
        <v>12325</v>
      </c>
    </row>
    <row r="36" spans="5:7" ht="12.75">
      <c r="E36" s="15"/>
      <c r="F36" s="15"/>
      <c r="G36" s="15"/>
    </row>
    <row r="37" spans="1:7" ht="12.75">
      <c r="A37" s="1" t="s">
        <v>91</v>
      </c>
      <c r="E37" s="18">
        <f>SUM(E32:E36)</f>
        <v>80898</v>
      </c>
      <c r="F37" s="15"/>
      <c r="G37" s="18">
        <f>SUM(G32:G36)</f>
        <v>80985</v>
      </c>
    </row>
    <row r="38" spans="5:7" ht="12.75">
      <c r="E38" s="22"/>
      <c r="F38" s="15"/>
      <c r="G38" s="15"/>
    </row>
    <row r="39" spans="1:7" ht="12.75">
      <c r="A39" s="1" t="s">
        <v>31</v>
      </c>
      <c r="E39" s="22"/>
      <c r="F39" s="15"/>
      <c r="G39" s="15"/>
    </row>
    <row r="40" spans="1:7" ht="12.75">
      <c r="A40" s="2" t="s">
        <v>221</v>
      </c>
      <c r="E40" s="22">
        <v>2832</v>
      </c>
      <c r="F40" s="15"/>
      <c r="G40" s="15">
        <v>2844</v>
      </c>
    </row>
    <row r="41" spans="5:7" ht="12.75">
      <c r="E41" s="136"/>
      <c r="F41" s="10"/>
      <c r="G41" s="19"/>
    </row>
    <row r="42" spans="1:7" ht="12.75">
      <c r="A42" s="1" t="s">
        <v>32</v>
      </c>
      <c r="E42" s="22"/>
      <c r="F42" s="15"/>
      <c r="G42" s="15"/>
    </row>
    <row r="43" spans="1:7" ht="12.75">
      <c r="A43" s="2" t="s">
        <v>76</v>
      </c>
      <c r="E43" s="22">
        <v>3257</v>
      </c>
      <c r="F43" s="15"/>
      <c r="G43" s="15">
        <v>3063</v>
      </c>
    </row>
    <row r="44" spans="1:9" ht="15" customHeight="1">
      <c r="A44" s="2" t="s">
        <v>156</v>
      </c>
      <c r="E44" s="22">
        <v>4884</v>
      </c>
      <c r="F44" s="15"/>
      <c r="G44" s="15">
        <v>5709</v>
      </c>
      <c r="I44" s="95"/>
    </row>
    <row r="45" spans="1:7" ht="12.75">
      <c r="A45" s="2" t="s">
        <v>174</v>
      </c>
      <c r="E45" s="22">
        <v>2526</v>
      </c>
      <c r="F45" s="15"/>
      <c r="G45" s="15">
        <v>1700</v>
      </c>
    </row>
    <row r="46" spans="5:7" ht="12.75">
      <c r="E46" s="137">
        <f>SUM(E43:E45)</f>
        <v>10667</v>
      </c>
      <c r="F46" s="15"/>
      <c r="G46" s="18">
        <f>SUM(G43:G45)</f>
        <v>10472</v>
      </c>
    </row>
    <row r="47" spans="1:7" ht="12.75">
      <c r="A47" s="2" t="s">
        <v>210</v>
      </c>
      <c r="E47" s="22">
        <f>E40+E46</f>
        <v>13499</v>
      </c>
      <c r="F47" s="15"/>
      <c r="G47" s="15">
        <f>G40+G46</f>
        <v>13316</v>
      </c>
    </row>
    <row r="48" spans="1:7" ht="13.5" thickBot="1">
      <c r="A48" s="1" t="s">
        <v>63</v>
      </c>
      <c r="E48" s="45">
        <f>E37+E47</f>
        <v>94397</v>
      </c>
      <c r="F48" s="15"/>
      <c r="G48" s="12">
        <f>G37+G47</f>
        <v>94301</v>
      </c>
    </row>
    <row r="49" spans="5:7" ht="12.75">
      <c r="E49" s="15"/>
      <c r="F49" s="15"/>
      <c r="G49" s="15"/>
    </row>
    <row r="50" spans="1:7" ht="12.75">
      <c r="A50" s="183" t="s">
        <v>16</v>
      </c>
      <c r="B50" s="183"/>
      <c r="E50" s="10"/>
      <c r="F50" s="10"/>
      <c r="G50" s="10"/>
    </row>
    <row r="51" spans="1:7" ht="16.5" customHeight="1" thickBot="1">
      <c r="A51" s="184"/>
      <c r="B51" s="184"/>
      <c r="E51" s="99">
        <f>E37/(E32*2)</f>
        <v>0.6102009413468501</v>
      </c>
      <c r="F51" s="10"/>
      <c r="G51" s="99">
        <f>G37/(G32*2)</f>
        <v>0.6108571687183201</v>
      </c>
    </row>
    <row r="52" spans="5:7" ht="12.75">
      <c r="E52" s="10"/>
      <c r="F52" s="10"/>
      <c r="G52" s="10"/>
    </row>
    <row r="53" spans="1:7" ht="12.75">
      <c r="A53" s="1" t="s">
        <v>100</v>
      </c>
      <c r="E53" s="10"/>
      <c r="F53" s="10"/>
      <c r="G53" s="10"/>
    </row>
    <row r="54" spans="1:7" ht="12.75">
      <c r="A54" s="182" t="s">
        <v>250</v>
      </c>
      <c r="B54" s="182"/>
      <c r="C54" s="182"/>
      <c r="D54" s="182"/>
      <c r="E54" s="182"/>
      <c r="F54" s="182"/>
      <c r="G54" s="182"/>
    </row>
    <row r="55" spans="1:7" ht="29.25" customHeight="1">
      <c r="A55" s="182"/>
      <c r="B55" s="182"/>
      <c r="C55" s="182"/>
      <c r="D55" s="182"/>
      <c r="E55" s="182"/>
      <c r="F55" s="182"/>
      <c r="G55" s="182"/>
    </row>
    <row r="56" spans="1:7" ht="12.75" customHeight="1">
      <c r="A56" s="8"/>
      <c r="B56" s="8"/>
      <c r="C56" s="8"/>
      <c r="D56" s="8"/>
      <c r="E56" s="8"/>
      <c r="F56" s="8"/>
      <c r="G56" s="8"/>
    </row>
    <row r="57" ht="12.75" customHeight="1"/>
    <row r="58" ht="12.75" customHeight="1"/>
    <row r="59" ht="12.75" customHeight="1"/>
    <row r="60" ht="12.75" customHeight="1"/>
    <row r="61" spans="1:7" ht="12.75" customHeight="1">
      <c r="A61" s="8"/>
      <c r="B61" s="8"/>
      <c r="C61" s="8"/>
      <c r="D61" s="8"/>
      <c r="E61" s="8"/>
      <c r="F61" s="8"/>
      <c r="G61" s="8"/>
    </row>
  </sheetData>
  <sheetProtection/>
  <mergeCells count="2">
    <mergeCell ref="A50:B51"/>
    <mergeCell ref="A54:G55"/>
  </mergeCells>
  <printOptions/>
  <pageMargins left="0.35629921259842523" right="0.35629921259842523" top="0.7200000000000001"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I34"/>
  <sheetViews>
    <sheetView zoomScaleSheetLayoutView="100" zoomScalePageLayoutView="0" workbookViewId="0" topLeftCell="A16">
      <selection activeCell="G12" sqref="G12"/>
    </sheetView>
  </sheetViews>
  <sheetFormatPr defaultColWidth="9.140625" defaultRowHeight="12.75"/>
  <cols>
    <col min="1" max="1" width="3.8515625" style="2" customWidth="1"/>
    <col min="2" max="2" width="30.8515625" style="2" customWidth="1"/>
    <col min="3" max="3" width="5.8515625" style="2" customWidth="1"/>
    <col min="4" max="4" width="9.28125" style="2" customWidth="1"/>
    <col min="5" max="6" width="8.28125" style="2" customWidth="1"/>
    <col min="7" max="7" width="8.421875" style="2" customWidth="1"/>
    <col min="8" max="8" width="13.28125" style="2" customWidth="1"/>
    <col min="9" max="9" width="8.7109375" style="2" customWidth="1"/>
    <col min="10" max="16384" width="9.140625" style="2" customWidth="1"/>
  </cols>
  <sheetData>
    <row r="5" spans="1:3" ht="15.75">
      <c r="A5" s="27" t="s">
        <v>46</v>
      </c>
      <c r="B5" s="27"/>
      <c r="C5" s="27"/>
    </row>
    <row r="7" ht="12.75">
      <c r="A7" s="1" t="s">
        <v>158</v>
      </c>
    </row>
    <row r="8" ht="12.75">
      <c r="A8" s="1" t="str">
        <f>'IS'!A8</f>
        <v>For The First Quarter Ended 31 December 2012</v>
      </c>
    </row>
    <row r="9" ht="12.75">
      <c r="A9" s="2" t="s">
        <v>78</v>
      </c>
    </row>
    <row r="11" spans="4:8" ht="12.75">
      <c r="D11" s="185" t="s">
        <v>27</v>
      </c>
      <c r="E11" s="185"/>
      <c r="F11" s="185"/>
      <c r="G11" s="186"/>
      <c r="H11" s="4" t="s">
        <v>52</v>
      </c>
    </row>
    <row r="12" spans="1:9" ht="12.75">
      <c r="A12" s="1"/>
      <c r="D12" s="4" t="s">
        <v>268</v>
      </c>
      <c r="E12" s="31" t="s">
        <v>200</v>
      </c>
      <c r="F12" s="31" t="s">
        <v>132</v>
      </c>
      <c r="G12" s="31" t="s">
        <v>170</v>
      </c>
      <c r="H12" s="4" t="s">
        <v>267</v>
      </c>
      <c r="I12" s="7"/>
    </row>
    <row r="13" spans="4:9" ht="12.75">
      <c r="D13" s="4" t="s">
        <v>132</v>
      </c>
      <c r="E13" s="31" t="s">
        <v>168</v>
      </c>
      <c r="F13" s="31" t="s">
        <v>60</v>
      </c>
      <c r="G13" s="31" t="s">
        <v>198</v>
      </c>
      <c r="H13" s="4" t="s">
        <v>61</v>
      </c>
      <c r="I13" s="4" t="s">
        <v>266</v>
      </c>
    </row>
    <row r="14" spans="3:9" ht="12.75">
      <c r="C14" s="46"/>
      <c r="D14" s="5" t="s">
        <v>48</v>
      </c>
      <c r="E14" s="5" t="s">
        <v>48</v>
      </c>
      <c r="F14" s="4" t="s">
        <v>48</v>
      </c>
      <c r="G14" s="4" t="s">
        <v>160</v>
      </c>
      <c r="H14" s="5" t="s">
        <v>48</v>
      </c>
      <c r="I14" s="5" t="s">
        <v>48</v>
      </c>
    </row>
    <row r="15" spans="4:9" ht="12.75">
      <c r="D15" s="14"/>
      <c r="E15" s="13"/>
      <c r="F15" s="13"/>
      <c r="H15" s="14"/>
      <c r="I15" s="14"/>
    </row>
    <row r="16" spans="1:9" ht="12.75">
      <c r="A16" s="2" t="s">
        <v>251</v>
      </c>
      <c r="D16" s="69">
        <v>66288</v>
      </c>
      <c r="E16" s="32">
        <v>2130</v>
      </c>
      <c r="F16" s="32">
        <v>242</v>
      </c>
      <c r="G16" s="69">
        <v>0</v>
      </c>
      <c r="H16" s="81">
        <v>12325</v>
      </c>
      <c r="I16" s="69">
        <f>SUM(D16:H16)</f>
        <v>80985</v>
      </c>
    </row>
    <row r="17" spans="4:9" ht="12.75">
      <c r="D17" s="69"/>
      <c r="E17" s="69"/>
      <c r="F17" s="69"/>
      <c r="H17" s="81"/>
      <c r="I17" s="69"/>
    </row>
    <row r="18" spans="1:9" ht="12.75">
      <c r="A18" s="2" t="s">
        <v>119</v>
      </c>
      <c r="H18" s="7"/>
      <c r="I18" s="69"/>
    </row>
    <row r="19" spans="1:9" ht="12.75">
      <c r="A19" s="2" t="s">
        <v>120</v>
      </c>
      <c r="D19" s="69">
        <v>0</v>
      </c>
      <c r="E19" s="69">
        <v>0</v>
      </c>
      <c r="F19" s="69">
        <v>6</v>
      </c>
      <c r="G19" s="69">
        <v>0</v>
      </c>
      <c r="H19" s="81">
        <v>0</v>
      </c>
      <c r="I19" s="69">
        <f>SUM(D19:H19)</f>
        <v>6</v>
      </c>
    </row>
    <row r="20" spans="1:9" ht="12.75">
      <c r="A20" s="2" t="s">
        <v>54</v>
      </c>
      <c r="D20" s="69">
        <v>0</v>
      </c>
      <c r="E20" s="69">
        <v>0</v>
      </c>
      <c r="F20" s="69">
        <v>0</v>
      </c>
      <c r="G20" s="69">
        <v>0</v>
      </c>
      <c r="H20" s="81">
        <v>0</v>
      </c>
      <c r="I20" s="69">
        <f>SUM(D20:H20)</f>
        <v>0</v>
      </c>
    </row>
    <row r="21" spans="4:9" ht="12.75">
      <c r="D21" s="69"/>
      <c r="E21" s="69"/>
      <c r="F21" s="69"/>
      <c r="G21" s="69"/>
      <c r="H21" s="81"/>
      <c r="I21" s="69"/>
    </row>
    <row r="22" spans="1:9" ht="12.75">
      <c r="A22" s="29" t="s">
        <v>143</v>
      </c>
      <c r="B22" s="29"/>
      <c r="D22" s="70">
        <v>0</v>
      </c>
      <c r="E22" s="70">
        <v>0</v>
      </c>
      <c r="F22" s="70">
        <v>0</v>
      </c>
      <c r="G22" s="69">
        <v>0</v>
      </c>
      <c r="H22" s="82">
        <v>5210</v>
      </c>
      <c r="I22" s="69">
        <f>SUM(D22:H22)</f>
        <v>5210</v>
      </c>
    </row>
    <row r="23" spans="1:9" ht="12.75">
      <c r="A23" s="29"/>
      <c r="B23" s="29"/>
      <c r="D23" s="70"/>
      <c r="E23" s="70"/>
      <c r="F23" s="70"/>
      <c r="G23" s="69"/>
      <c r="H23" s="82"/>
      <c r="I23" s="69"/>
    </row>
    <row r="24" spans="1:9" ht="12.75">
      <c r="A24" s="29" t="s">
        <v>82</v>
      </c>
      <c r="B24" s="29"/>
      <c r="D24" s="70">
        <v>0</v>
      </c>
      <c r="E24" s="70">
        <v>0</v>
      </c>
      <c r="F24" s="70">
        <v>0</v>
      </c>
      <c r="G24" s="69">
        <v>0</v>
      </c>
      <c r="H24" s="82">
        <v>-5303</v>
      </c>
      <c r="I24" s="69">
        <f>SUM(D24:H24)</f>
        <v>-5303</v>
      </c>
    </row>
    <row r="25" spans="4:9" ht="12.75">
      <c r="D25" s="69"/>
      <c r="E25" s="69"/>
      <c r="F25" s="69"/>
      <c r="G25" s="69"/>
      <c r="H25" s="81"/>
      <c r="I25" s="69"/>
    </row>
    <row r="26" spans="1:9" ht="13.5" thickBot="1">
      <c r="A26" s="2" t="s">
        <v>252</v>
      </c>
      <c r="D26" s="71">
        <f>SUM(D16:D25)</f>
        <v>66288</v>
      </c>
      <c r="E26" s="71">
        <f>SUM(E16:E25)</f>
        <v>2130</v>
      </c>
      <c r="F26" s="71">
        <f>SUM(F16:F25)</f>
        <v>248</v>
      </c>
      <c r="G26" s="71">
        <v>0</v>
      </c>
      <c r="H26" s="83">
        <f>SUM(H16:H25)</f>
        <v>12232</v>
      </c>
      <c r="I26" s="71">
        <f>SUM(I16:I25)</f>
        <v>80898</v>
      </c>
    </row>
    <row r="27" spans="4:9" ht="12.75">
      <c r="D27" s="15"/>
      <c r="E27" s="15"/>
      <c r="F27" s="15"/>
      <c r="G27" s="15"/>
      <c r="H27" s="15"/>
      <c r="I27" s="15"/>
    </row>
    <row r="28" spans="8:9" ht="12.75">
      <c r="H28" s="10"/>
      <c r="I28" s="10"/>
    </row>
    <row r="29" spans="8:9" ht="12.75">
      <c r="H29" s="10"/>
      <c r="I29" s="10"/>
    </row>
    <row r="30" spans="1:9" ht="12.75">
      <c r="A30" s="1" t="s">
        <v>100</v>
      </c>
      <c r="H30" s="10"/>
      <c r="I30" s="10"/>
    </row>
    <row r="31" spans="1:9" ht="12.75">
      <c r="A31" s="182" t="s">
        <v>293</v>
      </c>
      <c r="B31" s="182"/>
      <c r="C31" s="182"/>
      <c r="D31" s="182"/>
      <c r="E31" s="182"/>
      <c r="F31" s="182"/>
      <c r="G31" s="182"/>
      <c r="H31" s="182"/>
      <c r="I31" s="182"/>
    </row>
    <row r="32" spans="1:9" ht="12.75">
      <c r="A32" s="182"/>
      <c r="B32" s="182"/>
      <c r="C32" s="182"/>
      <c r="D32" s="182"/>
      <c r="E32" s="182"/>
      <c r="F32" s="182"/>
      <c r="G32" s="182"/>
      <c r="H32" s="182"/>
      <c r="I32" s="182"/>
    </row>
    <row r="33" spans="1:9" ht="15" customHeight="1">
      <c r="A33" s="182"/>
      <c r="B33" s="182"/>
      <c r="C33" s="182"/>
      <c r="D33" s="182"/>
      <c r="E33" s="182"/>
      <c r="F33" s="182"/>
      <c r="G33" s="182"/>
      <c r="H33" s="182"/>
      <c r="I33" s="182"/>
    </row>
    <row r="34" spans="1:9" ht="12.75">
      <c r="A34" s="8"/>
      <c r="B34" s="8"/>
      <c r="C34" s="8"/>
      <c r="D34" s="8"/>
      <c r="E34" s="8"/>
      <c r="F34" s="8"/>
      <c r="G34" s="8"/>
      <c r="H34" s="8"/>
      <c r="I34" s="8"/>
    </row>
  </sheetData>
  <sheetProtection/>
  <mergeCells count="2">
    <mergeCell ref="A31:I33"/>
    <mergeCell ref="D11:G11"/>
  </mergeCells>
  <printOptions/>
  <pageMargins left="0.12188976377952757" right="0.12188976377952757" top="0.7900000000000001" bottom="0.7500000000000001" header="0.51" footer="0.51"/>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3"/>
  <sheetViews>
    <sheetView zoomScale="150" zoomScaleNormal="150" zoomScalePageLayoutView="0" workbookViewId="0" topLeftCell="A49">
      <selection activeCell="E31" sqref="E31"/>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46</v>
      </c>
      <c r="B5" s="27"/>
      <c r="C5" s="1"/>
    </row>
    <row r="7" spans="1:3" ht="12.75">
      <c r="A7" s="1" t="s">
        <v>185</v>
      </c>
      <c r="C7" s="1"/>
    </row>
    <row r="8" spans="1:3" ht="12.75">
      <c r="A8" s="1" t="str">
        <f>StmtEquity!A8</f>
        <v>For The First Quarter Ended 31 December 2012</v>
      </c>
      <c r="C8" s="1"/>
    </row>
    <row r="9" spans="1:3" ht="12.75">
      <c r="A9" s="2" t="s">
        <v>78</v>
      </c>
      <c r="C9" s="1"/>
    </row>
    <row r="10" ht="5.25" customHeight="1">
      <c r="C10" s="1"/>
    </row>
    <row r="11" spans="3:7" ht="12.75">
      <c r="C11" s="1"/>
      <c r="E11" s="60" t="s">
        <v>299</v>
      </c>
      <c r="G11" s="60" t="str">
        <f>E11</f>
        <v>3 months</v>
      </c>
    </row>
    <row r="12" spans="1:7" ht="12.75">
      <c r="A12" s="1"/>
      <c r="C12" s="1"/>
      <c r="E12" s="4" t="s">
        <v>62</v>
      </c>
      <c r="G12" s="4" t="s">
        <v>62</v>
      </c>
    </row>
    <row r="13" spans="4:7" ht="12.75">
      <c r="D13" s="3"/>
      <c r="E13" s="5" t="s">
        <v>294</v>
      </c>
      <c r="F13" s="5"/>
      <c r="G13" s="5" t="s">
        <v>295</v>
      </c>
    </row>
    <row r="14" spans="3:7" ht="12.75">
      <c r="C14" s="31" t="s">
        <v>107</v>
      </c>
      <c r="E14" s="5" t="s">
        <v>48</v>
      </c>
      <c r="F14" s="5"/>
      <c r="G14" s="5" t="s">
        <v>48</v>
      </c>
    </row>
    <row r="15" spans="3:7" ht="12.75">
      <c r="C15" s="1"/>
      <c r="E15" s="5"/>
      <c r="F15" s="5"/>
      <c r="G15" s="5"/>
    </row>
    <row r="16" spans="1:7" ht="12.75">
      <c r="A16" s="20" t="s">
        <v>99</v>
      </c>
      <c r="B16" s="13"/>
      <c r="C16" s="13"/>
      <c r="D16" s="13"/>
      <c r="E16" s="15"/>
      <c r="F16" s="15"/>
      <c r="G16" s="16"/>
    </row>
    <row r="17" spans="1:7" ht="12.75">
      <c r="A17" s="13" t="s">
        <v>286</v>
      </c>
      <c r="B17" s="13"/>
      <c r="C17" s="13"/>
      <c r="D17" s="13"/>
      <c r="E17" s="22">
        <v>7006</v>
      </c>
      <c r="F17" s="15"/>
      <c r="G17" s="22">
        <v>7846</v>
      </c>
    </row>
    <row r="18" spans="1:7" ht="12.75">
      <c r="A18" s="13" t="s">
        <v>186</v>
      </c>
      <c r="B18" s="13"/>
      <c r="C18" s="13"/>
      <c r="D18" s="13"/>
      <c r="E18" s="22"/>
      <c r="F18" s="22"/>
      <c r="G18" s="22"/>
    </row>
    <row r="19" spans="1:7" ht="12.75">
      <c r="A19" s="13"/>
      <c r="B19" s="13" t="s">
        <v>25</v>
      </c>
      <c r="C19" s="13"/>
      <c r="D19" s="13"/>
      <c r="E19" s="22">
        <v>959</v>
      </c>
      <c r="F19" s="22"/>
      <c r="G19" s="22">
        <v>960</v>
      </c>
    </row>
    <row r="20" spans="1:7" ht="12.75">
      <c r="A20" s="13"/>
      <c r="B20" s="13" t="s">
        <v>284</v>
      </c>
      <c r="C20" s="13"/>
      <c r="D20" s="13"/>
      <c r="E20" s="22">
        <v>6</v>
      </c>
      <c r="F20" s="22"/>
      <c r="G20" s="22">
        <v>14</v>
      </c>
    </row>
    <row r="21" spans="1:7" ht="12.75">
      <c r="A21" s="13"/>
      <c r="B21" s="13" t="s">
        <v>70</v>
      </c>
      <c r="C21" s="13"/>
      <c r="D21" s="13"/>
      <c r="E21" s="22">
        <v>-485</v>
      </c>
      <c r="F21" s="22"/>
      <c r="G21" s="22">
        <v>-482</v>
      </c>
    </row>
    <row r="22" spans="1:7" ht="12.75">
      <c r="A22" s="13"/>
      <c r="B22" s="13" t="s">
        <v>129</v>
      </c>
      <c r="C22" s="13"/>
      <c r="D22" s="13"/>
      <c r="E22" s="22">
        <v>0</v>
      </c>
      <c r="F22" s="22"/>
      <c r="G22" s="22">
        <v>0</v>
      </c>
    </row>
    <row r="23" spans="1:7" ht="12.75">
      <c r="A23" s="13"/>
      <c r="B23" s="13" t="s">
        <v>187</v>
      </c>
      <c r="C23" s="13"/>
      <c r="D23" s="13"/>
      <c r="E23" s="22">
        <v>54</v>
      </c>
      <c r="F23" s="22"/>
      <c r="G23" s="22">
        <v>71</v>
      </c>
    </row>
    <row r="24" spans="1:7" ht="12.75">
      <c r="A24" s="20"/>
      <c r="B24" s="2" t="s">
        <v>64</v>
      </c>
      <c r="C24" s="13"/>
      <c r="D24" s="13"/>
      <c r="E24" s="24">
        <v>-196</v>
      </c>
      <c r="F24" s="22"/>
      <c r="G24" s="24">
        <v>-217</v>
      </c>
    </row>
    <row r="25" spans="1:7" ht="12.75">
      <c r="A25" s="13" t="s">
        <v>206</v>
      </c>
      <c r="B25" s="13"/>
      <c r="C25" s="13"/>
      <c r="D25" s="13"/>
      <c r="E25" s="22">
        <f>SUM(E17:E24)</f>
        <v>7344</v>
      </c>
      <c r="F25" s="22"/>
      <c r="G25" s="22">
        <f>SUM(G17:G24)</f>
        <v>8192</v>
      </c>
    </row>
    <row r="26" spans="1:7" ht="12.75">
      <c r="A26" s="13"/>
      <c r="B26" s="13" t="s">
        <v>164</v>
      </c>
      <c r="C26" s="13"/>
      <c r="D26" s="13"/>
      <c r="E26" s="23">
        <v>1108</v>
      </c>
      <c r="F26" s="22"/>
      <c r="G26" s="23">
        <v>4529</v>
      </c>
    </row>
    <row r="27" spans="1:7" ht="12.75">
      <c r="A27" s="13"/>
      <c r="B27" s="13" t="s">
        <v>260</v>
      </c>
      <c r="C27" s="13"/>
      <c r="D27" s="13"/>
      <c r="E27" s="23">
        <v>479</v>
      </c>
      <c r="F27" s="22"/>
      <c r="G27" s="23">
        <v>3599</v>
      </c>
    </row>
    <row r="28" spans="1:7" ht="12.75">
      <c r="A28" s="13"/>
      <c r="B28" s="13" t="s">
        <v>261</v>
      </c>
      <c r="C28" s="13"/>
      <c r="D28" s="14"/>
      <c r="E28" s="25">
        <v>-631</v>
      </c>
      <c r="F28" s="26"/>
      <c r="G28" s="25">
        <v>-5388</v>
      </c>
    </row>
    <row r="29" spans="1:7" ht="12.75">
      <c r="A29" s="13" t="s">
        <v>213</v>
      </c>
      <c r="B29" s="13"/>
      <c r="C29" s="13"/>
      <c r="D29" s="13"/>
      <c r="E29" s="23">
        <f>SUM(E25:E28)</f>
        <v>8300</v>
      </c>
      <c r="F29" s="22"/>
      <c r="G29" s="23">
        <f>SUM(G25:G28)</f>
        <v>10932</v>
      </c>
    </row>
    <row r="30" spans="1:7" ht="12.75">
      <c r="A30" s="13"/>
      <c r="B30" s="13" t="s">
        <v>262</v>
      </c>
      <c r="C30" s="13"/>
      <c r="D30" s="13"/>
      <c r="E30" s="23">
        <v>-983</v>
      </c>
      <c r="F30" s="22"/>
      <c r="G30" s="23">
        <v>-389</v>
      </c>
    </row>
    <row r="31" spans="2:7" ht="12.75">
      <c r="B31" s="13" t="s">
        <v>180</v>
      </c>
      <c r="C31" s="13"/>
      <c r="D31" s="13"/>
      <c r="E31" s="23">
        <v>-54</v>
      </c>
      <c r="F31" s="22"/>
      <c r="G31" s="23">
        <v>-71</v>
      </c>
    </row>
    <row r="32" spans="2:7" ht="12.75">
      <c r="B32" s="2" t="s">
        <v>33</v>
      </c>
      <c r="C32" s="13"/>
      <c r="D32" s="13"/>
      <c r="E32" s="23">
        <v>196</v>
      </c>
      <c r="F32" s="22"/>
      <c r="G32" s="23">
        <v>217</v>
      </c>
    </row>
    <row r="33" spans="1:7" ht="12.75">
      <c r="A33" s="13" t="s">
        <v>162</v>
      </c>
      <c r="B33" s="13"/>
      <c r="C33" s="13"/>
      <c r="D33" s="13"/>
      <c r="E33" s="44">
        <f>SUM(E29:E32)</f>
        <v>7459</v>
      </c>
      <c r="F33" s="22"/>
      <c r="G33" s="44">
        <f>SUM(G29:G32)</f>
        <v>10689</v>
      </c>
    </row>
    <row r="34" spans="1:7" ht="12.75">
      <c r="A34" s="20"/>
      <c r="B34" s="13"/>
      <c r="C34" s="13"/>
      <c r="D34" s="13"/>
      <c r="E34" s="22"/>
      <c r="F34" s="22"/>
      <c r="G34" s="22"/>
    </row>
    <row r="35" spans="1:7" ht="12.75">
      <c r="A35" s="20" t="s">
        <v>98</v>
      </c>
      <c r="B35" s="13"/>
      <c r="C35" s="13"/>
      <c r="D35" s="13"/>
      <c r="E35" s="22"/>
      <c r="F35" s="22"/>
      <c r="G35" s="22"/>
    </row>
    <row r="36" spans="2:7" ht="12.75">
      <c r="B36" s="13" t="s">
        <v>65</v>
      </c>
      <c r="C36" s="13"/>
      <c r="D36" s="13"/>
      <c r="E36" s="23">
        <v>-339</v>
      </c>
      <c r="F36" s="22"/>
      <c r="G36" s="23">
        <v>-1119</v>
      </c>
    </row>
    <row r="37" spans="1:7" ht="12.75">
      <c r="A37" s="13" t="s">
        <v>225</v>
      </c>
      <c r="B37" s="13"/>
      <c r="C37" s="13"/>
      <c r="D37" s="13"/>
      <c r="E37" s="44">
        <f>SUM(E36:E36)</f>
        <v>-339</v>
      </c>
      <c r="F37" s="22"/>
      <c r="G37" s="44">
        <f>SUM(G36:G36)</f>
        <v>-1119</v>
      </c>
    </row>
    <row r="38" spans="1:7" ht="12.75">
      <c r="A38" s="13"/>
      <c r="B38" s="13"/>
      <c r="C38" s="13"/>
      <c r="D38" s="13"/>
      <c r="E38" s="23"/>
      <c r="F38" s="22"/>
      <c r="G38" s="23"/>
    </row>
    <row r="39" spans="1:7" ht="12.75">
      <c r="A39" s="20" t="s">
        <v>66</v>
      </c>
      <c r="B39" s="13"/>
      <c r="C39" s="13"/>
      <c r="D39" s="13"/>
      <c r="E39" s="23"/>
      <c r="F39" s="22"/>
      <c r="G39" s="23"/>
    </row>
    <row r="40" spans="1:7" ht="12.75">
      <c r="A40" s="20"/>
      <c r="B40" s="13" t="s">
        <v>238</v>
      </c>
      <c r="C40" s="13"/>
      <c r="D40" s="13"/>
      <c r="E40" s="23">
        <v>-5303</v>
      </c>
      <c r="F40" s="22"/>
      <c r="G40" s="23">
        <v>-4633</v>
      </c>
    </row>
    <row r="41" spans="1:7" ht="12.75">
      <c r="A41" s="13" t="s">
        <v>81</v>
      </c>
      <c r="B41" s="13"/>
      <c r="C41" s="13"/>
      <c r="D41" s="13"/>
      <c r="E41" s="44">
        <f>SUM(E40:E40)</f>
        <v>-5303</v>
      </c>
      <c r="F41" s="22"/>
      <c r="G41" s="44">
        <f>SUM(G40:G40)</f>
        <v>-4633</v>
      </c>
    </row>
    <row r="42" spans="1:6" ht="12.75">
      <c r="A42" s="13"/>
      <c r="B42" s="13"/>
      <c r="C42" s="13"/>
      <c r="D42" s="13"/>
      <c r="E42" s="23"/>
      <c r="F42" s="22"/>
    </row>
    <row r="43" spans="1:7" ht="12.75">
      <c r="A43" s="20" t="s">
        <v>106</v>
      </c>
      <c r="B43" s="13"/>
      <c r="C43" s="13"/>
      <c r="D43" s="13"/>
      <c r="E43" s="23">
        <f>E37+E33+E41</f>
        <v>1817</v>
      </c>
      <c r="F43" s="22"/>
      <c r="G43" s="23">
        <f>G37+G33+G41</f>
        <v>4937</v>
      </c>
    </row>
    <row r="44" spans="1:7" ht="12.75" customHeight="1">
      <c r="A44" s="13" t="s">
        <v>224</v>
      </c>
      <c r="B44" s="13"/>
      <c r="C44" s="13"/>
      <c r="D44" s="13"/>
      <c r="E44" s="23"/>
      <c r="F44" s="22"/>
      <c r="G44" s="23"/>
    </row>
    <row r="45" spans="1:7" ht="12.75">
      <c r="A45" s="20" t="s">
        <v>216</v>
      </c>
      <c r="B45" s="13"/>
      <c r="C45" s="13"/>
      <c r="D45" s="13"/>
      <c r="E45" s="64">
        <v>41680</v>
      </c>
      <c r="F45" s="22"/>
      <c r="G45" s="64">
        <v>33295</v>
      </c>
    </row>
    <row r="46" spans="1:6" ht="6" customHeight="1">
      <c r="A46" s="13"/>
      <c r="B46" s="13"/>
      <c r="C46" s="13"/>
      <c r="D46" s="13"/>
      <c r="E46" s="23"/>
      <c r="F46" s="22"/>
    </row>
    <row r="47" spans="1:7" ht="13.5" thickBot="1">
      <c r="A47" s="20" t="s">
        <v>51</v>
      </c>
      <c r="B47" s="13"/>
      <c r="C47" s="66" t="s">
        <v>153</v>
      </c>
      <c r="D47" s="13"/>
      <c r="E47" s="34">
        <f>SUM(E43:E46)</f>
        <v>43497</v>
      </c>
      <c r="F47" s="22"/>
      <c r="G47" s="34">
        <f>SUM(G43:G45)</f>
        <v>38232</v>
      </c>
    </row>
    <row r="48" spans="2:4" ht="12.75">
      <c r="B48" s="20"/>
      <c r="D48" s="13"/>
    </row>
    <row r="49" spans="1:7" ht="14.25" customHeight="1">
      <c r="A49" s="1" t="s">
        <v>100</v>
      </c>
      <c r="E49" s="10"/>
      <c r="F49" s="10"/>
      <c r="G49" s="10"/>
    </row>
    <row r="50" spans="1:7" ht="12.75">
      <c r="A50" s="182" t="s">
        <v>246</v>
      </c>
      <c r="B50" s="182"/>
      <c r="C50" s="182"/>
      <c r="D50" s="182"/>
      <c r="E50" s="182"/>
      <c r="F50" s="182"/>
      <c r="G50" s="182"/>
    </row>
    <row r="51" spans="1:7" ht="26.25" customHeight="1">
      <c r="A51" s="182"/>
      <c r="B51" s="182"/>
      <c r="C51" s="182"/>
      <c r="D51" s="182"/>
      <c r="E51" s="182"/>
      <c r="F51" s="182"/>
      <c r="G51" s="182"/>
    </row>
    <row r="53" spans="1:8" ht="12.75">
      <c r="A53" s="187"/>
      <c r="B53" s="187"/>
      <c r="C53" s="187"/>
      <c r="D53" s="187"/>
      <c r="E53" s="187"/>
      <c r="F53" s="187"/>
      <c r="G53" s="187"/>
      <c r="H53" s="8"/>
    </row>
  </sheetData>
  <sheetProtection/>
  <mergeCells count="2">
    <mergeCell ref="A53:G53"/>
    <mergeCell ref="A50:G51"/>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Q314"/>
  <sheetViews>
    <sheetView tabSelected="1" view="pageBreakPreview" zoomScaleSheetLayoutView="100" zoomScalePageLayoutView="0" workbookViewId="0" topLeftCell="A1">
      <selection activeCell="F11" sqref="F11"/>
    </sheetView>
  </sheetViews>
  <sheetFormatPr defaultColWidth="9.140625" defaultRowHeight="12.75"/>
  <cols>
    <col min="1" max="1" width="3.421875" style="2" customWidth="1"/>
    <col min="2" max="2" width="4.8515625" style="2" customWidth="1"/>
    <col min="3" max="3" width="4.00390625" style="2" customWidth="1"/>
    <col min="4" max="4" width="26.421875" style="2" customWidth="1"/>
    <col min="5" max="5" width="9.00390625" style="2" customWidth="1"/>
    <col min="6" max="6" width="12.00390625" style="2" customWidth="1"/>
    <col min="7" max="7" width="14.28125" style="2" customWidth="1"/>
    <col min="8" max="8" width="12.8515625" style="2" customWidth="1"/>
    <col min="9" max="9" width="15.28125" style="2" customWidth="1"/>
    <col min="10" max="16384" width="9.140625" style="2" customWidth="1"/>
  </cols>
  <sheetData>
    <row r="5" spans="1:5" ht="12.75">
      <c r="A5" s="1" t="s">
        <v>83</v>
      </c>
      <c r="B5" s="1"/>
      <c r="E5" s="1"/>
    </row>
    <row r="7" spans="1:5" ht="12.75">
      <c r="A7" s="1" t="s">
        <v>207</v>
      </c>
      <c r="E7" s="1"/>
    </row>
    <row r="8" spans="1:5" ht="12.75">
      <c r="A8" s="1" t="str">
        <f>Cashflow!A8</f>
        <v>For The First Quarter Ended 31 December 2012</v>
      </c>
      <c r="E8" s="1"/>
    </row>
    <row r="9" ht="6.75" customHeight="1">
      <c r="E9" s="1"/>
    </row>
    <row r="10" spans="1:9" ht="12.75">
      <c r="A10" s="48"/>
      <c r="B10" s="48"/>
      <c r="C10" s="48"/>
      <c r="D10" s="48"/>
      <c r="E10" s="49"/>
      <c r="F10" s="48"/>
      <c r="G10" s="48"/>
      <c r="H10" s="48"/>
      <c r="I10" s="48"/>
    </row>
    <row r="11" spans="1:9" ht="14.25" customHeight="1">
      <c r="A11" s="74" t="s">
        <v>202</v>
      </c>
      <c r="B11" s="74"/>
      <c r="C11" s="74"/>
      <c r="D11" s="74"/>
      <c r="E11" s="50"/>
      <c r="F11" s="47"/>
      <c r="G11" s="47"/>
      <c r="H11" s="47"/>
      <c r="I11" s="47"/>
    </row>
    <row r="12" spans="1:9" ht="12.75">
      <c r="A12" s="13"/>
      <c r="B12" s="13"/>
      <c r="C12" s="13"/>
      <c r="D12" s="13"/>
      <c r="E12" s="20"/>
      <c r="F12" s="13"/>
      <c r="G12" s="30"/>
      <c r="H12" s="13"/>
      <c r="I12" s="30"/>
    </row>
    <row r="13" spans="1:9" ht="15.75" customHeight="1">
      <c r="A13" s="51" t="s">
        <v>84</v>
      </c>
      <c r="B13" s="20" t="s">
        <v>165</v>
      </c>
      <c r="C13" s="20"/>
      <c r="D13" s="20"/>
      <c r="E13" s="20"/>
      <c r="F13" s="13"/>
      <c r="G13" s="30"/>
      <c r="H13" s="13"/>
      <c r="I13" s="30"/>
    </row>
    <row r="14" spans="1:9" ht="3.75" customHeight="1" hidden="1">
      <c r="A14" s="51"/>
      <c r="B14" s="20"/>
      <c r="C14" s="20"/>
      <c r="D14" s="20"/>
      <c r="E14" s="20"/>
      <c r="F14" s="13"/>
      <c r="G14" s="30"/>
      <c r="H14" s="13"/>
      <c r="I14" s="30"/>
    </row>
    <row r="15" spans="1:9" s="29" customFormat="1" ht="12.75" customHeight="1">
      <c r="A15" s="35"/>
      <c r="B15" s="188" t="s">
        <v>309</v>
      </c>
      <c r="C15" s="188"/>
      <c r="D15" s="188"/>
      <c r="E15" s="188"/>
      <c r="F15" s="188"/>
      <c r="G15" s="188"/>
      <c r="H15" s="188"/>
      <c r="I15" s="188"/>
    </row>
    <row r="16" spans="1:9" s="29" customFormat="1" ht="12.75">
      <c r="A16" s="35"/>
      <c r="B16" s="188"/>
      <c r="C16" s="188"/>
      <c r="D16" s="188"/>
      <c r="E16" s="188"/>
      <c r="F16" s="188"/>
      <c r="G16" s="188"/>
      <c r="H16" s="188"/>
      <c r="I16" s="188"/>
    </row>
    <row r="17" spans="1:9" s="29" customFormat="1" ht="12.75">
      <c r="A17" s="35"/>
      <c r="B17" s="188"/>
      <c r="C17" s="188"/>
      <c r="D17" s="188"/>
      <c r="E17" s="188"/>
      <c r="F17" s="188"/>
      <c r="G17" s="188"/>
      <c r="H17" s="188"/>
      <c r="I17" s="188"/>
    </row>
    <row r="18" spans="1:9" s="29" customFormat="1" ht="12.75">
      <c r="A18" s="35"/>
      <c r="B18" s="188"/>
      <c r="C18" s="188"/>
      <c r="D18" s="188"/>
      <c r="E18" s="188"/>
      <c r="F18" s="188"/>
      <c r="G18" s="188"/>
      <c r="H18" s="188"/>
      <c r="I18" s="188"/>
    </row>
    <row r="19" spans="1:9" s="29" customFormat="1" ht="12.75">
      <c r="A19" s="35"/>
      <c r="B19" s="188"/>
      <c r="C19" s="188"/>
      <c r="D19" s="188"/>
      <c r="E19" s="188"/>
      <c r="F19" s="188"/>
      <c r="G19" s="188"/>
      <c r="H19" s="188"/>
      <c r="I19" s="188"/>
    </row>
    <row r="20" spans="1:9" s="29" customFormat="1" ht="5.25" customHeight="1">
      <c r="A20" s="35"/>
      <c r="B20" s="188"/>
      <c r="C20" s="188"/>
      <c r="D20" s="188"/>
      <c r="E20" s="188"/>
      <c r="F20" s="188"/>
      <c r="G20" s="188"/>
      <c r="H20" s="188"/>
      <c r="I20" s="188"/>
    </row>
    <row r="21" spans="1:11" s="29" customFormat="1" ht="29.25" customHeight="1" hidden="1">
      <c r="A21" s="39"/>
      <c r="B21" s="159"/>
      <c r="C21" s="159"/>
      <c r="D21" s="159"/>
      <c r="E21" s="159"/>
      <c r="F21" s="159"/>
      <c r="G21" s="159"/>
      <c r="H21" s="159"/>
      <c r="I21" s="159"/>
      <c r="K21" s="29" t="s">
        <v>232</v>
      </c>
    </row>
    <row r="22" spans="1:9" s="29" customFormat="1" ht="45.75" customHeight="1">
      <c r="A22" s="39"/>
      <c r="B22" s="189" t="s">
        <v>310</v>
      </c>
      <c r="C22" s="190"/>
      <c r="D22" s="190"/>
      <c r="E22" s="190"/>
      <c r="F22" s="190"/>
      <c r="G22" s="190"/>
      <c r="H22" s="190"/>
      <c r="I22" s="190"/>
    </row>
    <row r="23" spans="1:9" s="29" customFormat="1" ht="15" customHeight="1">
      <c r="A23" s="39"/>
      <c r="B23" s="214"/>
      <c r="C23" s="214"/>
      <c r="D23" s="214"/>
      <c r="E23" s="214"/>
      <c r="F23" s="214"/>
      <c r="G23" s="214"/>
      <c r="H23" s="214"/>
      <c r="I23" s="214"/>
    </row>
    <row r="24" spans="1:9" s="29" customFormat="1" ht="28.5" customHeight="1">
      <c r="A24" s="39"/>
      <c r="B24" s="191" t="s">
        <v>311</v>
      </c>
      <c r="C24" s="215"/>
      <c r="D24" s="215"/>
      <c r="E24" s="215"/>
      <c r="F24" s="215"/>
      <c r="G24" s="215"/>
      <c r="H24" s="215"/>
      <c r="I24" s="215"/>
    </row>
    <row r="25" spans="1:9" ht="9.75" customHeight="1">
      <c r="A25" s="13"/>
      <c r="B25" s="216"/>
      <c r="C25" s="217"/>
      <c r="D25" s="217"/>
      <c r="E25" s="217"/>
      <c r="F25" s="217"/>
      <c r="G25" s="217"/>
      <c r="H25" s="217"/>
      <c r="I25" s="217"/>
    </row>
    <row r="26" spans="1:9" ht="12.75" customHeight="1">
      <c r="A26" s="13"/>
      <c r="B26" s="191" t="s">
        <v>312</v>
      </c>
      <c r="C26" s="191"/>
      <c r="D26" s="191"/>
      <c r="E26" s="191"/>
      <c r="F26" s="191"/>
      <c r="G26" s="191"/>
      <c r="H26" s="191"/>
      <c r="I26" s="191"/>
    </row>
    <row r="27" spans="1:9" ht="44.25" customHeight="1">
      <c r="A27" s="13"/>
      <c r="B27" s="191"/>
      <c r="C27" s="191"/>
      <c r="D27" s="191"/>
      <c r="E27" s="191"/>
      <c r="F27" s="191"/>
      <c r="G27" s="191"/>
      <c r="H27" s="191"/>
      <c r="I27" s="191"/>
    </row>
    <row r="28" spans="1:9" ht="12" customHeight="1">
      <c r="A28" s="13"/>
      <c r="B28" s="160"/>
      <c r="C28" s="161"/>
      <c r="D28" s="161"/>
      <c r="E28" s="161"/>
      <c r="F28" s="161"/>
      <c r="G28" s="161"/>
      <c r="H28" s="161"/>
      <c r="I28" s="161"/>
    </row>
    <row r="29" spans="1:9" ht="12.75">
      <c r="A29" s="13"/>
      <c r="B29" s="13"/>
      <c r="C29" s="13"/>
      <c r="D29" s="13"/>
      <c r="E29" s="13"/>
      <c r="F29" s="13"/>
      <c r="G29" s="15"/>
      <c r="H29" s="15"/>
      <c r="I29" s="16"/>
    </row>
    <row r="30" spans="1:9" ht="12.75">
      <c r="A30" s="51" t="s">
        <v>166</v>
      </c>
      <c r="B30" s="37" t="s">
        <v>167</v>
      </c>
      <c r="C30" s="20"/>
      <c r="D30" s="20"/>
      <c r="E30" s="13"/>
      <c r="F30" s="13"/>
      <c r="G30" s="15"/>
      <c r="H30" s="15"/>
      <c r="I30" s="16"/>
    </row>
    <row r="31" spans="1:9" ht="12.75" customHeight="1">
      <c r="A31" s="13"/>
      <c r="B31" s="192" t="s">
        <v>300</v>
      </c>
      <c r="C31" s="192"/>
      <c r="D31" s="192"/>
      <c r="E31" s="192"/>
      <c r="F31" s="192"/>
      <c r="G31" s="192"/>
      <c r="H31" s="192"/>
      <c r="I31" s="192"/>
    </row>
    <row r="32" spans="1:9" ht="3" customHeight="1">
      <c r="A32" s="13"/>
      <c r="B32" s="192"/>
      <c r="C32" s="192"/>
      <c r="D32" s="192"/>
      <c r="E32" s="192"/>
      <c r="F32" s="192"/>
      <c r="G32" s="192"/>
      <c r="H32" s="192"/>
      <c r="I32" s="192"/>
    </row>
    <row r="33" spans="1:9" ht="10.5" customHeight="1">
      <c r="A33" s="20"/>
      <c r="B33" s="20"/>
      <c r="C33" s="13"/>
      <c r="D33" s="13"/>
      <c r="E33" s="13"/>
      <c r="F33" s="13"/>
      <c r="G33" s="13"/>
      <c r="H33" s="13"/>
      <c r="I33" s="13"/>
    </row>
    <row r="34" spans="1:9" ht="12.75">
      <c r="A34" s="13"/>
      <c r="B34" s="20"/>
      <c r="C34" s="13"/>
      <c r="D34" s="13"/>
      <c r="E34" s="13"/>
      <c r="F34" s="13"/>
      <c r="G34" s="15"/>
      <c r="H34" s="15"/>
      <c r="I34" s="15"/>
    </row>
    <row r="35" spans="1:9" ht="12.75">
      <c r="A35" s="51" t="s">
        <v>85</v>
      </c>
      <c r="B35" s="37" t="s">
        <v>203</v>
      </c>
      <c r="C35" s="20"/>
      <c r="D35" s="20"/>
      <c r="E35" s="13"/>
      <c r="F35" s="13"/>
      <c r="G35" s="15"/>
      <c r="H35" s="15"/>
      <c r="I35" s="16"/>
    </row>
    <row r="36" spans="1:9" ht="13.5" customHeight="1">
      <c r="A36" s="13"/>
      <c r="B36" s="193" t="s">
        <v>117</v>
      </c>
      <c r="C36" s="193"/>
      <c r="D36" s="193"/>
      <c r="E36" s="193"/>
      <c r="F36" s="193"/>
      <c r="G36" s="193"/>
      <c r="H36" s="193"/>
      <c r="I36" s="193"/>
    </row>
    <row r="37" spans="1:9" ht="9" customHeight="1">
      <c r="A37" s="13"/>
      <c r="B37" s="155"/>
      <c r="C37" s="155"/>
      <c r="D37" s="155"/>
      <c r="E37" s="155"/>
      <c r="F37" s="155"/>
      <c r="G37" s="155"/>
      <c r="H37" s="155"/>
      <c r="I37" s="155"/>
    </row>
    <row r="38" spans="1:9" ht="12.75">
      <c r="A38" s="13"/>
      <c r="B38" s="13"/>
      <c r="C38" s="13"/>
      <c r="D38" s="13"/>
      <c r="E38" s="13"/>
      <c r="F38" s="13"/>
      <c r="G38" s="15"/>
      <c r="H38" s="15"/>
      <c r="I38" s="16"/>
    </row>
    <row r="39" spans="1:9" ht="12.75">
      <c r="A39" s="51" t="s">
        <v>204</v>
      </c>
      <c r="B39" s="20" t="s">
        <v>133</v>
      </c>
      <c r="C39" s="20"/>
      <c r="D39" s="20"/>
      <c r="E39" s="13"/>
      <c r="F39" s="13"/>
      <c r="G39" s="15"/>
      <c r="H39" s="15"/>
      <c r="I39" s="16"/>
    </row>
    <row r="40" spans="1:9" ht="12.75" customHeight="1">
      <c r="A40" s="13"/>
      <c r="B40" s="193" t="s">
        <v>135</v>
      </c>
      <c r="C40" s="193"/>
      <c r="D40" s="193"/>
      <c r="E40" s="193"/>
      <c r="F40" s="193"/>
      <c r="G40" s="193"/>
      <c r="H40" s="193"/>
      <c r="I40" s="193"/>
    </row>
    <row r="41" spans="1:9" ht="14.25" customHeight="1">
      <c r="A41" s="13"/>
      <c r="B41" s="193"/>
      <c r="C41" s="193"/>
      <c r="D41" s="193"/>
      <c r="E41" s="193"/>
      <c r="F41" s="193"/>
      <c r="G41" s="193"/>
      <c r="H41" s="193"/>
      <c r="I41" s="193"/>
    </row>
    <row r="42" spans="1:9" ht="8.25" customHeight="1">
      <c r="A42" s="13"/>
      <c r="B42" s="155"/>
      <c r="C42" s="155"/>
      <c r="D42" s="155"/>
      <c r="E42" s="155"/>
      <c r="F42" s="155"/>
      <c r="G42" s="155"/>
      <c r="H42" s="155"/>
      <c r="I42" s="155"/>
    </row>
    <row r="43" spans="1:9" ht="12.75">
      <c r="A43" s="13"/>
      <c r="B43" s="155"/>
      <c r="C43" s="155"/>
      <c r="D43" s="155"/>
      <c r="E43" s="155"/>
      <c r="F43" s="155"/>
      <c r="G43" s="155"/>
      <c r="H43" s="155"/>
      <c r="I43" s="155"/>
    </row>
    <row r="44" spans="1:9" ht="16.5" customHeight="1">
      <c r="A44" s="51" t="s">
        <v>205</v>
      </c>
      <c r="B44" s="20" t="s">
        <v>71</v>
      </c>
      <c r="D44" s="20"/>
      <c r="E44" s="13"/>
      <c r="F44" s="13"/>
      <c r="G44" s="15"/>
      <c r="H44" s="15"/>
      <c r="I44" s="16"/>
    </row>
    <row r="45" spans="1:9" ht="12.75" customHeight="1">
      <c r="A45" s="13"/>
      <c r="B45" s="193" t="s">
        <v>155</v>
      </c>
      <c r="C45" s="193"/>
      <c r="D45" s="193"/>
      <c r="E45" s="193"/>
      <c r="F45" s="193"/>
      <c r="G45" s="193"/>
      <c r="H45" s="193"/>
      <c r="I45" s="193"/>
    </row>
    <row r="46" spans="1:9" ht="5.25" customHeight="1">
      <c r="A46" s="20"/>
      <c r="B46" s="193"/>
      <c r="C46" s="193"/>
      <c r="D46" s="193"/>
      <c r="E46" s="193"/>
      <c r="F46" s="193"/>
      <c r="G46" s="193"/>
      <c r="H46" s="193"/>
      <c r="I46" s="193"/>
    </row>
    <row r="47" spans="1:9" ht="12.75">
      <c r="A47" s="13"/>
      <c r="B47" s="13"/>
      <c r="C47" s="13"/>
      <c r="D47" s="13"/>
      <c r="E47" s="13"/>
      <c r="F47" s="13"/>
      <c r="G47" s="15"/>
      <c r="H47" s="15"/>
      <c r="I47" s="16"/>
    </row>
    <row r="48" spans="1:9" ht="14.25" customHeight="1">
      <c r="A48" s="51" t="s">
        <v>72</v>
      </c>
      <c r="B48" s="20" t="s">
        <v>201</v>
      </c>
      <c r="C48" s="20"/>
      <c r="D48" s="20"/>
      <c r="E48" s="13"/>
      <c r="F48" s="13"/>
      <c r="G48" s="16"/>
      <c r="H48" s="15"/>
      <c r="I48" s="16"/>
    </row>
    <row r="49" spans="1:9" ht="12.75">
      <c r="A49" s="13"/>
      <c r="B49" s="192" t="s">
        <v>287</v>
      </c>
      <c r="C49" s="192"/>
      <c r="D49" s="192"/>
      <c r="E49" s="192"/>
      <c r="F49" s="192"/>
      <c r="G49" s="192"/>
      <c r="H49" s="192"/>
      <c r="I49" s="192"/>
    </row>
    <row r="50" spans="1:9" ht="13.5" customHeight="1">
      <c r="A50" s="13"/>
      <c r="B50" s="192"/>
      <c r="C50" s="192"/>
      <c r="D50" s="192"/>
      <c r="E50" s="192"/>
      <c r="F50" s="192"/>
      <c r="G50" s="192"/>
      <c r="H50" s="192"/>
      <c r="I50" s="192"/>
    </row>
    <row r="51" spans="1:9" ht="13.5" customHeight="1">
      <c r="A51" s="13"/>
      <c r="B51" s="152"/>
      <c r="C51" s="152"/>
      <c r="D51" s="152"/>
      <c r="E51" s="152"/>
      <c r="F51" s="152"/>
      <c r="G51" s="152"/>
      <c r="H51" s="152"/>
      <c r="I51" s="152"/>
    </row>
    <row r="52" spans="1:9" ht="14.25" customHeight="1">
      <c r="A52" s="51" t="s">
        <v>116</v>
      </c>
      <c r="B52" s="20" t="s">
        <v>238</v>
      </c>
      <c r="C52" s="20"/>
      <c r="D52" s="20"/>
      <c r="E52" s="13"/>
      <c r="F52" s="13"/>
      <c r="G52" s="15"/>
      <c r="H52" s="15"/>
      <c r="I52" s="15"/>
    </row>
    <row r="53" spans="1:9" ht="30" customHeight="1">
      <c r="A53" s="13"/>
      <c r="B53" s="213" t="s">
        <v>93</v>
      </c>
      <c r="C53" s="213"/>
      <c r="D53" s="213"/>
      <c r="E53" s="213"/>
      <c r="F53" s="213"/>
      <c r="G53" s="213"/>
      <c r="H53" s="213"/>
      <c r="I53" s="213"/>
    </row>
    <row r="54" spans="1:9" ht="13.5" customHeight="1">
      <c r="A54" s="13"/>
      <c r="B54" s="152"/>
      <c r="C54" s="152"/>
      <c r="D54" s="152"/>
      <c r="E54" s="152"/>
      <c r="F54" s="152"/>
      <c r="G54" s="152"/>
      <c r="H54" s="152"/>
      <c r="I54" s="152"/>
    </row>
    <row r="55" spans="1:9" ht="12.75">
      <c r="A55" s="50" t="s">
        <v>241</v>
      </c>
      <c r="B55" s="47"/>
      <c r="C55" s="47"/>
      <c r="D55" s="47"/>
      <c r="E55" s="47"/>
      <c r="F55" s="47"/>
      <c r="G55" s="47"/>
      <c r="H55" s="47"/>
      <c r="I55" s="47"/>
    </row>
    <row r="56" spans="1:9" ht="12.75">
      <c r="A56" s="20"/>
      <c r="B56" s="13"/>
      <c r="C56" s="13"/>
      <c r="D56" s="13"/>
      <c r="E56" s="13"/>
      <c r="F56" s="13"/>
      <c r="G56" s="13"/>
      <c r="H56" s="13"/>
      <c r="I56" s="13"/>
    </row>
    <row r="57" spans="1:9" ht="14.25" customHeight="1">
      <c r="A57" s="51" t="s">
        <v>55</v>
      </c>
      <c r="B57" s="20" t="s">
        <v>239</v>
      </c>
      <c r="C57" s="13"/>
      <c r="D57" s="13"/>
      <c r="E57" s="13"/>
      <c r="F57" s="13"/>
      <c r="G57" s="13"/>
      <c r="H57" s="13"/>
      <c r="I57" s="13"/>
    </row>
    <row r="58" spans="1:9" ht="15" customHeight="1">
      <c r="A58" s="13"/>
      <c r="B58" s="193" t="s">
        <v>188</v>
      </c>
      <c r="C58" s="193"/>
      <c r="D58" s="193"/>
      <c r="E58" s="193"/>
      <c r="F58" s="193"/>
      <c r="G58" s="193"/>
      <c r="H58" s="193"/>
      <c r="I58" s="193"/>
    </row>
    <row r="59" spans="1:9" ht="12.75">
      <c r="A59" s="13"/>
      <c r="B59" s="199"/>
      <c r="C59" s="199"/>
      <c r="D59" s="199"/>
      <c r="E59" s="199"/>
      <c r="F59" s="199"/>
      <c r="G59" s="199"/>
      <c r="H59" s="73" t="s">
        <v>94</v>
      </c>
      <c r="I59" s="73" t="str">
        <f>H59</f>
        <v>3 Months</v>
      </c>
    </row>
    <row r="60" spans="1:9" ht="12.75">
      <c r="A60" s="13"/>
      <c r="B60" s="154"/>
      <c r="C60" s="154"/>
      <c r="D60" s="154"/>
      <c r="E60" s="154"/>
      <c r="F60" s="154"/>
      <c r="G60" s="154"/>
      <c r="H60" s="75" t="s">
        <v>50</v>
      </c>
      <c r="I60" s="75" t="s">
        <v>108</v>
      </c>
    </row>
    <row r="61" spans="1:9" ht="14.25" customHeight="1">
      <c r="A61" s="13"/>
      <c r="B61" s="1" t="s">
        <v>258</v>
      </c>
      <c r="C61" s="13"/>
      <c r="D61" s="13"/>
      <c r="E61" s="13"/>
      <c r="F61" s="13"/>
      <c r="G61" s="13"/>
      <c r="H61" s="77" t="s">
        <v>44</v>
      </c>
      <c r="I61" s="77" t="s">
        <v>9</v>
      </c>
    </row>
    <row r="62" spans="1:9" ht="12.75" customHeight="1">
      <c r="A62" s="13"/>
      <c r="B62" s="52" t="s">
        <v>14</v>
      </c>
      <c r="D62" s="13"/>
      <c r="E62"/>
      <c r="F62"/>
      <c r="G62"/>
      <c r="H62" s="17" t="s">
        <v>48</v>
      </c>
      <c r="I62" s="17" t="s">
        <v>48</v>
      </c>
    </row>
    <row r="63" spans="2:8" ht="13.5">
      <c r="B63" s="53" t="s">
        <v>229</v>
      </c>
      <c r="E63"/>
      <c r="F63"/>
      <c r="G63"/>
      <c r="H63" s="36"/>
    </row>
    <row r="64" spans="2:17" ht="12.75">
      <c r="B64" s="2" t="s">
        <v>271</v>
      </c>
      <c r="E64"/>
      <c r="F64"/>
      <c r="G64"/>
      <c r="H64" s="132">
        <v>5009</v>
      </c>
      <c r="I64" s="132">
        <v>7145</v>
      </c>
      <c r="J64" s="169"/>
      <c r="K64" s="178"/>
      <c r="L64" s="143"/>
      <c r="M64" s="143"/>
      <c r="N64" s="143"/>
      <c r="O64" s="143"/>
      <c r="P64" s="143"/>
      <c r="Q64" s="143"/>
    </row>
    <row r="65" spans="2:17" ht="12.75">
      <c r="B65" s="2" t="s">
        <v>177</v>
      </c>
      <c r="E65"/>
      <c r="F65"/>
      <c r="G65"/>
      <c r="H65" s="132">
        <v>7318</v>
      </c>
      <c r="I65" s="132">
        <v>7567</v>
      </c>
      <c r="J65" s="169"/>
      <c r="K65" s="178"/>
      <c r="L65" s="143"/>
      <c r="M65" s="143"/>
      <c r="N65" s="143"/>
      <c r="O65" s="143"/>
      <c r="P65" s="143"/>
      <c r="Q65" s="143"/>
    </row>
    <row r="66" spans="2:17" ht="12.75">
      <c r="B66" s="2" t="s">
        <v>270</v>
      </c>
      <c r="E66"/>
      <c r="F66"/>
      <c r="G66"/>
      <c r="H66" s="132">
        <v>3980</v>
      </c>
      <c r="I66" s="132">
        <v>7235</v>
      </c>
      <c r="J66" s="169"/>
      <c r="K66" s="178"/>
      <c r="L66" s="143"/>
      <c r="M66" s="143"/>
      <c r="N66" s="143"/>
      <c r="O66" s="143"/>
      <c r="P66" s="143"/>
      <c r="Q66" s="143"/>
    </row>
    <row r="67" spans="2:17" ht="12.75">
      <c r="B67" s="2" t="s">
        <v>230</v>
      </c>
      <c r="E67"/>
      <c r="F67"/>
      <c r="G67"/>
      <c r="H67" s="132">
        <v>2996</v>
      </c>
      <c r="I67" s="132">
        <v>5319</v>
      </c>
      <c r="J67" s="169"/>
      <c r="K67" s="178"/>
      <c r="L67" s="143"/>
      <c r="M67" s="143"/>
      <c r="N67" s="143"/>
      <c r="O67" s="143"/>
      <c r="P67" s="143"/>
      <c r="Q67" s="143"/>
    </row>
    <row r="68" spans="2:17" ht="12.75">
      <c r="B68" s="2" t="s">
        <v>178</v>
      </c>
      <c r="E68"/>
      <c r="F68"/>
      <c r="G68"/>
      <c r="H68" s="132">
        <v>5161</v>
      </c>
      <c r="I68" s="132">
        <v>5031</v>
      </c>
      <c r="J68" s="169"/>
      <c r="K68" s="178"/>
      <c r="L68" s="143"/>
      <c r="M68" s="143"/>
      <c r="N68" s="143"/>
      <c r="O68" s="143"/>
      <c r="P68" s="143"/>
      <c r="Q68" s="143"/>
    </row>
    <row r="69" spans="2:17" ht="12.75">
      <c r="B69" s="2" t="s">
        <v>272</v>
      </c>
      <c r="E69"/>
      <c r="F69"/>
      <c r="G69"/>
      <c r="H69" s="132">
        <v>3878</v>
      </c>
      <c r="I69" s="132">
        <v>4350</v>
      </c>
      <c r="J69" s="169"/>
      <c r="K69" s="178"/>
      <c r="L69" s="143"/>
      <c r="M69" s="143"/>
      <c r="N69" s="143"/>
      <c r="O69" s="143"/>
      <c r="P69" s="143"/>
      <c r="Q69" s="143"/>
    </row>
    <row r="70" spans="2:17" ht="12.75">
      <c r="B70" s="2" t="s">
        <v>114</v>
      </c>
      <c r="E70"/>
      <c r="F70"/>
      <c r="G70"/>
      <c r="H70" s="133">
        <v>702</v>
      </c>
      <c r="I70" s="133">
        <v>2078</v>
      </c>
      <c r="J70" s="169"/>
      <c r="K70" s="178"/>
      <c r="L70" s="143"/>
      <c r="M70" s="143"/>
      <c r="N70" s="143"/>
      <c r="O70" s="143"/>
      <c r="P70" s="143"/>
      <c r="Q70" s="143"/>
    </row>
    <row r="71" spans="5:17" ht="15" customHeight="1">
      <c r="E71"/>
      <c r="F71"/>
      <c r="G71"/>
      <c r="H71" s="132">
        <f>SUM(H64:H70)</f>
        <v>29044</v>
      </c>
      <c r="I71" s="132">
        <f>SUM(I64:I70)</f>
        <v>38725</v>
      </c>
      <c r="J71" s="169"/>
      <c r="K71" s="178"/>
      <c r="L71" s="143"/>
      <c r="M71" s="143"/>
      <c r="N71" s="143"/>
      <c r="O71" s="143"/>
      <c r="P71" s="143"/>
      <c r="Q71" s="143"/>
    </row>
    <row r="72" spans="2:17" ht="12" customHeight="1">
      <c r="B72" s="53" t="s">
        <v>175</v>
      </c>
      <c r="E72"/>
      <c r="F72"/>
      <c r="G72"/>
      <c r="H72" s="132">
        <v>2689</v>
      </c>
      <c r="I72" s="132">
        <v>2629</v>
      </c>
      <c r="J72" s="169"/>
      <c r="K72" s="178"/>
      <c r="L72" s="143"/>
      <c r="M72" s="143"/>
      <c r="N72" s="143"/>
      <c r="O72" s="143"/>
      <c r="P72" s="143"/>
      <c r="Q72" s="143"/>
    </row>
    <row r="73" spans="5:17" ht="13.5" thickBot="1">
      <c r="E73"/>
      <c r="F73"/>
      <c r="G73"/>
      <c r="H73" s="134">
        <f>SUM(H71:H72)</f>
        <v>31733</v>
      </c>
      <c r="I73" s="134">
        <f>SUM(I71:I72)</f>
        <v>41354</v>
      </c>
      <c r="J73" s="143"/>
      <c r="K73" s="143"/>
      <c r="L73" s="143"/>
      <c r="M73" s="143"/>
      <c r="N73" s="143"/>
      <c r="O73" s="143"/>
      <c r="P73" s="143"/>
      <c r="Q73" s="143"/>
    </row>
    <row r="74" spans="2:17" ht="12.75">
      <c r="B74" s="33" t="s">
        <v>233</v>
      </c>
      <c r="E74" s="13"/>
      <c r="F74" s="13"/>
      <c r="G74" s="13"/>
      <c r="H74" s="132"/>
      <c r="I74" s="132"/>
      <c r="J74" s="143"/>
      <c r="K74" s="143"/>
      <c r="L74" s="143"/>
      <c r="M74" s="143"/>
      <c r="N74" s="143"/>
      <c r="O74" s="143"/>
      <c r="P74" s="143"/>
      <c r="Q74" s="143"/>
    </row>
    <row r="75" spans="2:17" ht="13.5">
      <c r="B75" s="84" t="str">
        <f>B63</f>
        <v>Export Market</v>
      </c>
      <c r="C75" s="29"/>
      <c r="E75" s="13"/>
      <c r="F75" s="13"/>
      <c r="G75" s="13"/>
      <c r="H75" s="169">
        <v>6412</v>
      </c>
      <c r="I75" s="132">
        <v>7347</v>
      </c>
      <c r="J75" s="143"/>
      <c r="K75" s="143"/>
      <c r="L75" s="143"/>
      <c r="M75" s="143"/>
      <c r="N75" s="143"/>
      <c r="O75" s="143"/>
      <c r="P75" s="143"/>
      <c r="Q75" s="143"/>
    </row>
    <row r="76" spans="2:17" s="29" customFormat="1" ht="13.5">
      <c r="B76" s="84" t="str">
        <f>B72</f>
        <v>Local Market</v>
      </c>
      <c r="E76" s="39"/>
      <c r="F76" s="39"/>
      <c r="G76" s="39"/>
      <c r="H76" s="115">
        <v>594</v>
      </c>
      <c r="I76" s="115">
        <v>499</v>
      </c>
      <c r="J76" s="143"/>
      <c r="K76" s="143"/>
      <c r="L76" s="143"/>
      <c r="M76" s="143"/>
      <c r="N76" s="143"/>
      <c r="O76" s="143"/>
      <c r="P76" s="143"/>
      <c r="Q76" s="143"/>
    </row>
    <row r="77" spans="2:17" s="29" customFormat="1" ht="13.5" thickBot="1">
      <c r="B77" s="29" t="s">
        <v>142</v>
      </c>
      <c r="E77" s="39"/>
      <c r="F77" s="39"/>
      <c r="G77" s="39"/>
      <c r="H77" s="135">
        <f>SUM(H75:H76)</f>
        <v>7006</v>
      </c>
      <c r="I77" s="135">
        <f>SUM(I75:I76)</f>
        <v>7846</v>
      </c>
      <c r="J77" s="143"/>
      <c r="K77" s="143"/>
      <c r="L77" s="143"/>
      <c r="M77" s="143"/>
      <c r="N77" s="143"/>
      <c r="O77" s="143"/>
      <c r="P77" s="143"/>
      <c r="Q77" s="143"/>
    </row>
    <row r="78" spans="2:9" ht="13.5" customHeight="1">
      <c r="B78" s="58"/>
      <c r="C78" s="58"/>
      <c r="E78" s="13"/>
      <c r="F78" s="13"/>
      <c r="G78" s="13"/>
      <c r="H78" s="39"/>
      <c r="I78" s="54"/>
    </row>
    <row r="79" spans="2:9" ht="12.75" customHeight="1">
      <c r="B79" s="187" t="s">
        <v>118</v>
      </c>
      <c r="C79" s="187"/>
      <c r="D79" s="187"/>
      <c r="E79" s="187"/>
      <c r="F79" s="187"/>
      <c r="G79" s="187"/>
      <c r="H79" s="187"/>
      <c r="I79" s="187"/>
    </row>
    <row r="80" spans="2:9" ht="12.75">
      <c r="B80" s="187"/>
      <c r="C80" s="187"/>
      <c r="D80" s="187"/>
      <c r="E80" s="187"/>
      <c r="F80" s="187"/>
      <c r="G80" s="187"/>
      <c r="H80" s="187"/>
      <c r="I80" s="187"/>
    </row>
    <row r="81" spans="2:9" ht="12.75">
      <c r="B81" s="8"/>
      <c r="C81" s="8"/>
      <c r="D81" s="8"/>
      <c r="E81" s="8"/>
      <c r="F81" s="8"/>
      <c r="G81" s="8"/>
      <c r="H81" s="8"/>
      <c r="I81" s="8"/>
    </row>
    <row r="82" spans="1:9" ht="14.25" customHeight="1">
      <c r="A82" s="51" t="s">
        <v>30</v>
      </c>
      <c r="B82" s="20" t="s">
        <v>240</v>
      </c>
      <c r="C82" s="20"/>
      <c r="D82" s="20"/>
      <c r="E82" s="13"/>
      <c r="F82" s="13"/>
      <c r="G82" s="13"/>
      <c r="H82" s="13"/>
      <c r="I82" s="13"/>
    </row>
    <row r="83" spans="1:9" ht="12.75" customHeight="1">
      <c r="A83" s="13"/>
      <c r="B83" s="193" t="s">
        <v>302</v>
      </c>
      <c r="C83" s="193"/>
      <c r="D83" s="193"/>
      <c r="E83" s="193"/>
      <c r="F83" s="193"/>
      <c r="G83" s="193"/>
      <c r="H83" s="193"/>
      <c r="I83" s="193"/>
    </row>
    <row r="84" spans="1:9" ht="15" customHeight="1">
      <c r="A84" s="13"/>
      <c r="B84" s="193"/>
      <c r="C84" s="193"/>
      <c r="D84" s="193"/>
      <c r="E84" s="193"/>
      <c r="F84" s="193"/>
      <c r="G84" s="193"/>
      <c r="H84" s="193"/>
      <c r="I84" s="193"/>
    </row>
    <row r="85" spans="1:9" ht="1.5" customHeight="1" hidden="1">
      <c r="A85" s="13"/>
      <c r="B85" s="193"/>
      <c r="C85" s="193"/>
      <c r="D85" s="193"/>
      <c r="E85" s="193"/>
      <c r="F85" s="193"/>
      <c r="G85" s="193"/>
      <c r="H85" s="193"/>
      <c r="I85" s="193"/>
    </row>
    <row r="86" spans="1:9" ht="12.75">
      <c r="A86" s="13"/>
      <c r="B86" s="155"/>
      <c r="C86" s="155"/>
      <c r="D86" s="155"/>
      <c r="E86" s="155"/>
      <c r="F86" s="155"/>
      <c r="G86" s="155"/>
      <c r="H86" s="155"/>
      <c r="I86" s="155"/>
    </row>
    <row r="87" spans="1:2" ht="15" customHeight="1">
      <c r="A87" s="51" t="s">
        <v>87</v>
      </c>
      <c r="B87" s="20" t="s">
        <v>283</v>
      </c>
    </row>
    <row r="88" spans="2:9" ht="12.75" customHeight="1">
      <c r="B88" s="187" t="s">
        <v>173</v>
      </c>
      <c r="C88" s="187"/>
      <c r="D88" s="187"/>
      <c r="E88" s="187"/>
      <c r="F88" s="187"/>
      <c r="G88" s="187"/>
      <c r="H88" s="187"/>
      <c r="I88" s="187"/>
    </row>
    <row r="89" spans="2:9" ht="12.75">
      <c r="B89" s="187"/>
      <c r="C89" s="187"/>
      <c r="D89" s="187"/>
      <c r="E89" s="187"/>
      <c r="F89" s="187"/>
      <c r="G89" s="187"/>
      <c r="H89" s="187"/>
      <c r="I89" s="187"/>
    </row>
    <row r="90" spans="2:9" ht="1.5" customHeight="1">
      <c r="B90" s="187"/>
      <c r="C90" s="187"/>
      <c r="D90" s="187"/>
      <c r="E90" s="187"/>
      <c r="F90" s="187"/>
      <c r="G90" s="187"/>
      <c r="H90" s="187"/>
      <c r="I90" s="187"/>
    </row>
    <row r="91" spans="2:9" ht="12.75" customHeight="1">
      <c r="B91" s="8"/>
      <c r="C91" s="8"/>
      <c r="D91" s="8"/>
      <c r="E91" s="8"/>
      <c r="F91" s="8"/>
      <c r="G91" s="8"/>
      <c r="H91" s="8"/>
      <c r="I91" s="8"/>
    </row>
    <row r="92" ht="12.75" customHeight="1"/>
    <row r="93" spans="1:2" ht="13.5" customHeight="1">
      <c r="A93" s="51" t="s">
        <v>88</v>
      </c>
      <c r="B93" s="20" t="s">
        <v>161</v>
      </c>
    </row>
    <row r="94" spans="2:9" ht="14.25" customHeight="1">
      <c r="B94" s="187" t="s">
        <v>189</v>
      </c>
      <c r="C94" s="187"/>
      <c r="D94" s="187"/>
      <c r="E94" s="187"/>
      <c r="F94" s="187"/>
      <c r="G94" s="187"/>
      <c r="H94" s="187"/>
      <c r="I94" s="187"/>
    </row>
    <row r="95" spans="1:9" ht="6.75" customHeight="1">
      <c r="A95" s="20"/>
      <c r="B95" s="20"/>
      <c r="C95" s="13"/>
      <c r="D95" s="13"/>
      <c r="E95" s="13"/>
      <c r="F95" s="13"/>
      <c r="G95" s="13"/>
      <c r="H95" s="13"/>
      <c r="I95" s="61"/>
    </row>
    <row r="96" spans="1:9" ht="12.75">
      <c r="A96" s="13"/>
      <c r="B96" s="65"/>
      <c r="C96" s="13"/>
      <c r="D96" s="13"/>
      <c r="E96" s="13"/>
      <c r="F96" s="13"/>
      <c r="G96" s="13"/>
      <c r="H96" s="13"/>
      <c r="I96" s="61"/>
    </row>
    <row r="97" spans="1:9" ht="14.25" customHeight="1">
      <c r="A97" s="51" t="s">
        <v>89</v>
      </c>
      <c r="B97" s="20" t="s">
        <v>20</v>
      </c>
      <c r="I97" s="146"/>
    </row>
    <row r="98" spans="2:9" ht="12.75" customHeight="1">
      <c r="B98" s="182" t="s">
        <v>2</v>
      </c>
      <c r="C98" s="182"/>
      <c r="D98" s="182"/>
      <c r="E98" s="182"/>
      <c r="F98" s="182"/>
      <c r="G98" s="182"/>
      <c r="H98" s="182"/>
      <c r="I98" s="182"/>
    </row>
    <row r="99" spans="2:9" ht="12.75">
      <c r="B99" s="182"/>
      <c r="C99" s="182"/>
      <c r="D99" s="182"/>
      <c r="E99" s="182"/>
      <c r="F99" s="182"/>
      <c r="G99" s="182"/>
      <c r="H99" s="182"/>
      <c r="I99" s="182"/>
    </row>
    <row r="100" spans="2:9" ht="13.5" customHeight="1">
      <c r="B100" s="182"/>
      <c r="C100" s="182"/>
      <c r="D100" s="182"/>
      <c r="E100" s="182"/>
      <c r="F100" s="182"/>
      <c r="G100" s="182"/>
      <c r="H100" s="182"/>
      <c r="I100" s="182"/>
    </row>
    <row r="101" ht="12" customHeight="1"/>
    <row r="103" spans="1:9" ht="15" customHeight="1">
      <c r="A103" s="55" t="s">
        <v>36</v>
      </c>
      <c r="B103" s="35" t="s">
        <v>68</v>
      </c>
      <c r="C103" s="29"/>
      <c r="D103" s="29"/>
      <c r="E103" s="29"/>
      <c r="F103" s="29"/>
      <c r="G103" s="29"/>
      <c r="H103" s="29"/>
      <c r="I103" s="29"/>
    </row>
    <row r="104" spans="1:9" ht="12.75" customHeight="1">
      <c r="A104" s="29"/>
      <c r="B104" s="211" t="s">
        <v>92</v>
      </c>
      <c r="C104" s="211"/>
      <c r="D104" s="211"/>
      <c r="E104" s="211"/>
      <c r="F104" s="211"/>
      <c r="G104" s="211"/>
      <c r="H104" s="211"/>
      <c r="I104" s="211"/>
    </row>
    <row r="105" spans="1:9" ht="14.25" customHeight="1">
      <c r="A105" s="29"/>
      <c r="B105" s="211"/>
      <c r="C105" s="211"/>
      <c r="D105" s="211"/>
      <c r="E105" s="211"/>
      <c r="F105" s="211"/>
      <c r="G105" s="211"/>
      <c r="H105" s="211"/>
      <c r="I105" s="211"/>
    </row>
    <row r="106" spans="1:11" s="13" customFormat="1" ht="9.75" customHeight="1">
      <c r="A106" s="20"/>
      <c r="J106" s="155"/>
      <c r="K106" s="155"/>
    </row>
    <row r="107" spans="2:11" ht="12.75">
      <c r="B107" s="8"/>
      <c r="C107" s="8"/>
      <c r="D107" s="8"/>
      <c r="E107" s="8"/>
      <c r="F107" s="8"/>
      <c r="G107" s="8"/>
      <c r="H107" s="8"/>
      <c r="I107" s="8"/>
      <c r="J107" s="8"/>
      <c r="K107" s="8"/>
    </row>
    <row r="108" spans="1:9" ht="15" customHeight="1">
      <c r="A108" s="55" t="s">
        <v>37</v>
      </c>
      <c r="B108" s="35" t="s">
        <v>242</v>
      </c>
      <c r="C108" s="29"/>
      <c r="D108" s="29"/>
      <c r="E108" s="29"/>
      <c r="F108" s="29"/>
      <c r="G108" s="29"/>
      <c r="H108" s="75" t="s">
        <v>109</v>
      </c>
      <c r="I108" s="75" t="s">
        <v>109</v>
      </c>
    </row>
    <row r="109" spans="1:9" ht="12.75">
      <c r="A109" s="35"/>
      <c r="B109" s="35"/>
      <c r="C109" s="29"/>
      <c r="D109" s="29"/>
      <c r="E109" s="29"/>
      <c r="F109" s="29"/>
      <c r="G109" s="29"/>
      <c r="H109" s="76" t="str">
        <f>H61</f>
        <v>31 Dec 2012</v>
      </c>
      <c r="I109" s="117" t="s">
        <v>303</v>
      </c>
    </row>
    <row r="110" spans="1:9" ht="12.75">
      <c r="A110" s="35"/>
      <c r="B110" s="35"/>
      <c r="C110" s="29"/>
      <c r="D110" s="29"/>
      <c r="E110" s="29"/>
      <c r="F110" s="29"/>
      <c r="G110" s="29"/>
      <c r="H110" s="17" t="s">
        <v>48</v>
      </c>
      <c r="I110" s="17" t="s">
        <v>48</v>
      </c>
    </row>
    <row r="111" spans="1:9" ht="7.5" customHeight="1">
      <c r="A111" s="35"/>
      <c r="B111" s="35"/>
      <c r="C111" s="29"/>
      <c r="D111" s="29"/>
      <c r="E111" s="29"/>
      <c r="F111" s="29"/>
      <c r="G111" s="29"/>
      <c r="H111" s="17"/>
      <c r="I111" s="17"/>
    </row>
    <row r="112" spans="1:9" ht="12.75">
      <c r="A112" s="29"/>
      <c r="B112" s="29" t="s">
        <v>69</v>
      </c>
      <c r="C112" s="29"/>
      <c r="D112" s="29"/>
      <c r="E112" s="29"/>
      <c r="F112" s="29"/>
      <c r="G112" s="29"/>
      <c r="H112" s="67">
        <v>23212</v>
      </c>
      <c r="I112" s="67">
        <v>31444</v>
      </c>
    </row>
    <row r="113" spans="1:9" ht="12.75">
      <c r="A113" s="29"/>
      <c r="B113" s="29" t="s">
        <v>217</v>
      </c>
      <c r="C113" s="29"/>
      <c r="D113" s="29"/>
      <c r="E113" s="29"/>
      <c r="F113" s="29"/>
      <c r="G113" s="29"/>
      <c r="H113" s="22">
        <v>20285</v>
      </c>
      <c r="I113" s="22">
        <v>6788</v>
      </c>
    </row>
    <row r="114" spans="1:9" ht="13.5" thickBot="1">
      <c r="A114" s="29"/>
      <c r="B114" s="29"/>
      <c r="C114" s="29"/>
      <c r="D114" s="29"/>
      <c r="E114" s="29"/>
      <c r="F114" s="29"/>
      <c r="G114" s="29"/>
      <c r="H114" s="45">
        <f>SUM(H112:H113)</f>
        <v>43497</v>
      </c>
      <c r="I114" s="45">
        <f>SUM(I112:I113)</f>
        <v>38232</v>
      </c>
    </row>
    <row r="115" spans="1:9" ht="12.75" customHeight="1">
      <c r="A115" s="20" t="s">
        <v>226</v>
      </c>
      <c r="B115" s="194" t="s">
        <v>269</v>
      </c>
      <c r="C115" s="194"/>
      <c r="D115" s="194"/>
      <c r="E115" s="194"/>
      <c r="F115" s="194"/>
      <c r="G115" s="194"/>
      <c r="H115" s="194"/>
      <c r="I115" s="194"/>
    </row>
    <row r="116" spans="1:9" ht="12.75">
      <c r="A116" s="50"/>
      <c r="B116" s="195"/>
      <c r="C116" s="195"/>
      <c r="D116" s="195"/>
      <c r="E116" s="195"/>
      <c r="F116" s="195"/>
      <c r="G116" s="195"/>
      <c r="H116" s="195"/>
      <c r="I116" s="195"/>
    </row>
    <row r="117" ht="9.75" customHeight="1"/>
    <row r="118" spans="1:2" s="29" customFormat="1" ht="12.75">
      <c r="A118" s="55" t="s">
        <v>84</v>
      </c>
      <c r="B118" s="35" t="s">
        <v>228</v>
      </c>
    </row>
    <row r="119" spans="1:2" s="29" customFormat="1" ht="12.75">
      <c r="A119" s="55"/>
      <c r="B119" s="35"/>
    </row>
    <row r="120" spans="1:2" s="29" customFormat="1" ht="12.75">
      <c r="A120" s="55" t="s">
        <v>146</v>
      </c>
      <c r="B120" s="35" t="s">
        <v>147</v>
      </c>
    </row>
    <row r="121" spans="2:9" s="29" customFormat="1" ht="13.5" customHeight="1">
      <c r="B121" s="85"/>
      <c r="C121" s="93"/>
      <c r="D121" s="116"/>
      <c r="E121" s="93"/>
      <c r="F121" s="118"/>
      <c r="G121" s="86" t="s">
        <v>208</v>
      </c>
      <c r="I121" s="93"/>
    </row>
    <row r="122" spans="2:9" s="29" customFormat="1" ht="13.5" customHeight="1">
      <c r="B122" s="85"/>
      <c r="C122" s="93"/>
      <c r="D122" s="116"/>
      <c r="E122" s="93"/>
      <c r="F122" s="86" t="s">
        <v>47</v>
      </c>
      <c r="G122" s="86" t="s">
        <v>218</v>
      </c>
      <c r="I122" s="93"/>
    </row>
    <row r="123" spans="2:9" s="29" customFormat="1" ht="13.5" customHeight="1">
      <c r="B123" s="85"/>
      <c r="C123" s="93"/>
      <c r="D123" s="116"/>
      <c r="E123" s="93"/>
      <c r="F123" s="86" t="s">
        <v>26</v>
      </c>
      <c r="G123" s="73" t="s">
        <v>134</v>
      </c>
      <c r="I123" s="93"/>
    </row>
    <row r="124" spans="2:9" s="29" customFormat="1" ht="13.5" customHeight="1">
      <c r="B124" s="85"/>
      <c r="C124" s="93"/>
      <c r="D124" s="116"/>
      <c r="E124" s="93"/>
      <c r="F124" s="119" t="str">
        <f>H109</f>
        <v>31 Dec 2012</v>
      </c>
      <c r="G124" s="119" t="s">
        <v>303</v>
      </c>
      <c r="H124" s="226" t="s">
        <v>231</v>
      </c>
      <c r="I124" s="227"/>
    </row>
    <row r="125" spans="2:9" s="29" customFormat="1" ht="13.5" customHeight="1">
      <c r="B125" s="85"/>
      <c r="C125" s="93"/>
      <c r="D125" s="116"/>
      <c r="E125" s="94"/>
      <c r="F125" s="117" t="s">
        <v>48</v>
      </c>
      <c r="G125" s="117" t="s">
        <v>48</v>
      </c>
      <c r="H125" s="73" t="s">
        <v>48</v>
      </c>
      <c r="I125" s="86" t="s">
        <v>111</v>
      </c>
    </row>
    <row r="126" spans="2:5" s="29" customFormat="1" ht="13.5" customHeight="1">
      <c r="B126" s="85" t="s">
        <v>14</v>
      </c>
      <c r="C126" s="93"/>
      <c r="D126" s="116"/>
      <c r="E126" s="94"/>
    </row>
    <row r="127" spans="2:9" s="29" customFormat="1" ht="13.5" customHeight="1">
      <c r="B127" s="170" t="s">
        <v>148</v>
      </c>
      <c r="C127" s="197" t="s">
        <v>150</v>
      </c>
      <c r="D127" s="198"/>
      <c r="E127" s="94"/>
      <c r="F127" s="23">
        <v>29044</v>
      </c>
      <c r="G127" s="23">
        <v>38725</v>
      </c>
      <c r="H127" s="102">
        <f>F127-G127</f>
        <v>-9681</v>
      </c>
      <c r="I127" s="87">
        <f>(F127-G127)/G127*100</f>
        <v>-24.999354422207876</v>
      </c>
    </row>
    <row r="128" spans="2:9" s="29" customFormat="1" ht="13.5" customHeight="1">
      <c r="B128" s="170" t="s">
        <v>148</v>
      </c>
      <c r="C128" s="197" t="s">
        <v>149</v>
      </c>
      <c r="D128" s="198"/>
      <c r="E128" s="94"/>
      <c r="F128" s="23">
        <v>2689</v>
      </c>
      <c r="G128" s="23">
        <v>2629</v>
      </c>
      <c r="H128" s="102">
        <f>F128-G128</f>
        <v>60</v>
      </c>
      <c r="I128" s="87">
        <f>(F128-G128)/G128*100</f>
        <v>2.282236591860023</v>
      </c>
    </row>
    <row r="129" spans="2:9" s="29" customFormat="1" ht="13.5" customHeight="1" thickBot="1">
      <c r="B129" s="170"/>
      <c r="C129" s="93"/>
      <c r="D129" s="173"/>
      <c r="E129" s="94"/>
      <c r="F129" s="171">
        <f>SUM(F127:F128)</f>
        <v>31733</v>
      </c>
      <c r="G129" s="171">
        <f>SUM(G127:G128)</f>
        <v>41354</v>
      </c>
      <c r="H129" s="102">
        <f>F129-G129</f>
        <v>-9621</v>
      </c>
      <c r="I129" s="87">
        <f>(F129-G129)/G129*100</f>
        <v>-23.264980413019295</v>
      </c>
    </row>
    <row r="130" spans="2:9" s="29" customFormat="1" ht="10.5" customHeight="1">
      <c r="B130" s="85"/>
      <c r="C130" s="93"/>
      <c r="D130" s="116"/>
      <c r="E130" s="94"/>
      <c r="F130" s="117"/>
      <c r="G130" s="117"/>
      <c r="H130" s="102"/>
      <c r="I130" s="87"/>
    </row>
    <row r="131" spans="2:9" s="29" customFormat="1" ht="13.5" customHeight="1" thickBot="1">
      <c r="B131" s="85" t="s">
        <v>286</v>
      </c>
      <c r="C131" s="93"/>
      <c r="D131" s="116"/>
      <c r="E131" s="94"/>
      <c r="F131" s="172">
        <f>'IS'!D34</f>
        <v>7006</v>
      </c>
      <c r="G131" s="172">
        <f>'IS'!E34</f>
        <v>7846</v>
      </c>
      <c r="H131" s="102">
        <f>F131-G131</f>
        <v>-840</v>
      </c>
      <c r="I131" s="87">
        <f>(F131-G131)/G131*100</f>
        <v>-10.706092276319144</v>
      </c>
    </row>
    <row r="132" spans="2:9" s="29" customFormat="1" ht="13.5" customHeight="1">
      <c r="B132" s="85"/>
      <c r="C132" s="93"/>
      <c r="D132" s="116"/>
      <c r="E132" s="93"/>
      <c r="F132" s="93"/>
      <c r="G132" s="93"/>
      <c r="H132" s="28"/>
      <c r="I132" s="87"/>
    </row>
    <row r="133" spans="2:12" s="29" customFormat="1" ht="13.5" customHeight="1">
      <c r="B133" s="211" t="s">
        <v>289</v>
      </c>
      <c r="C133" s="211"/>
      <c r="D133" s="211"/>
      <c r="E133" s="211"/>
      <c r="F133" s="211"/>
      <c r="G133" s="211"/>
      <c r="H133" s="211"/>
      <c r="I133" s="211"/>
      <c r="K133" s="113"/>
      <c r="L133" s="114"/>
    </row>
    <row r="134" spans="2:12" s="29" customFormat="1" ht="13.5" customHeight="1">
      <c r="B134" s="211"/>
      <c r="C134" s="211"/>
      <c r="D134" s="211"/>
      <c r="E134" s="211"/>
      <c r="F134" s="211"/>
      <c r="G134" s="211"/>
      <c r="H134" s="211"/>
      <c r="I134" s="211"/>
      <c r="K134" s="85"/>
      <c r="L134" s="93"/>
    </row>
    <row r="135" spans="2:12" s="29" customFormat="1" ht="9.75" customHeight="1">
      <c r="B135" s="211"/>
      <c r="C135" s="211"/>
      <c r="D135" s="211"/>
      <c r="E135" s="211"/>
      <c r="F135" s="211"/>
      <c r="G135" s="211"/>
      <c r="H135" s="211"/>
      <c r="I135" s="211"/>
      <c r="K135" s="85"/>
      <c r="L135" s="93"/>
    </row>
    <row r="136" spans="2:12" s="29" customFormat="1" ht="21" customHeight="1">
      <c r="B136" s="211"/>
      <c r="C136" s="211"/>
      <c r="D136" s="211"/>
      <c r="E136" s="211"/>
      <c r="F136" s="211"/>
      <c r="G136" s="211"/>
      <c r="H136" s="211"/>
      <c r="I136" s="211"/>
      <c r="K136" s="85"/>
      <c r="L136" s="93"/>
    </row>
    <row r="137" spans="2:12" s="29" customFormat="1" ht="12" customHeight="1">
      <c r="B137" s="151"/>
      <c r="C137" s="151"/>
      <c r="D137" s="151"/>
      <c r="E137" s="151"/>
      <c r="F137" s="151"/>
      <c r="G137" s="151"/>
      <c r="H137" s="151"/>
      <c r="I137" s="151"/>
      <c r="K137" s="85"/>
      <c r="L137" s="93"/>
    </row>
    <row r="138" spans="2:12" s="29" customFormat="1" ht="16.5" customHeight="1">
      <c r="B138" s="211" t="s">
        <v>306</v>
      </c>
      <c r="C138" s="211"/>
      <c r="D138" s="211"/>
      <c r="E138" s="211"/>
      <c r="F138" s="211"/>
      <c r="G138" s="211"/>
      <c r="H138" s="211"/>
      <c r="I138" s="211"/>
      <c r="K138" s="85"/>
      <c r="L138" s="93"/>
    </row>
    <row r="139" spans="2:12" s="29" customFormat="1" ht="18.75" customHeight="1">
      <c r="B139" s="211"/>
      <c r="C139" s="211"/>
      <c r="D139" s="211"/>
      <c r="E139" s="211"/>
      <c r="F139" s="211"/>
      <c r="G139" s="211"/>
      <c r="H139" s="211"/>
      <c r="I139" s="211"/>
      <c r="K139" s="88"/>
      <c r="L139" s="88"/>
    </row>
    <row r="140" spans="2:12" s="29" customFormat="1" ht="18.75" customHeight="1">
      <c r="B140" s="211"/>
      <c r="C140" s="211"/>
      <c r="D140" s="211"/>
      <c r="E140" s="211"/>
      <c r="F140" s="211"/>
      <c r="G140" s="211"/>
      <c r="H140" s="211"/>
      <c r="I140" s="211"/>
      <c r="K140" s="85"/>
      <c r="L140" s="93"/>
    </row>
    <row r="141" ht="15" customHeight="1"/>
    <row r="142" spans="1:12" s="29" customFormat="1" ht="13.5" customHeight="1">
      <c r="A142" s="57" t="s">
        <v>184</v>
      </c>
      <c r="B142" s="228" t="s">
        <v>279</v>
      </c>
      <c r="C142" s="228"/>
      <c r="D142" s="228"/>
      <c r="E142" s="228"/>
      <c r="F142" s="228"/>
      <c r="G142" s="228"/>
      <c r="H142" s="228"/>
      <c r="I142" s="228"/>
      <c r="K142" s="85"/>
      <c r="L142" s="93"/>
    </row>
    <row r="143" spans="1:12" s="29" customFormat="1" ht="13.5" customHeight="1">
      <c r="A143" s="57"/>
      <c r="B143" s="179"/>
      <c r="C143" s="179"/>
      <c r="D143" s="179"/>
      <c r="E143" s="179"/>
      <c r="F143" s="179"/>
      <c r="G143" s="179"/>
      <c r="H143" s="179"/>
      <c r="I143" s="179"/>
      <c r="K143" s="85"/>
      <c r="L143" s="93"/>
    </row>
    <row r="144" spans="1:12" s="29" customFormat="1" ht="13.5" customHeight="1">
      <c r="A144" s="57"/>
      <c r="B144" s="2" t="s">
        <v>42</v>
      </c>
      <c r="C144" s="179"/>
      <c r="D144" s="179"/>
      <c r="E144" s="179"/>
      <c r="F144" s="179"/>
      <c r="G144" s="179"/>
      <c r="H144" s="179"/>
      <c r="I144" s="179"/>
      <c r="K144" s="85"/>
      <c r="L144" s="93"/>
    </row>
    <row r="145" spans="2:12" s="29" customFormat="1" ht="13.5" customHeight="1">
      <c r="B145" s="151"/>
      <c r="C145" s="2"/>
      <c r="D145" s="2"/>
      <c r="E145" s="2"/>
      <c r="F145" s="132"/>
      <c r="G145" s="132"/>
      <c r="H145" s="102"/>
      <c r="I145" s="87"/>
      <c r="K145" s="85"/>
      <c r="L145" s="93"/>
    </row>
    <row r="146" spans="1:9" s="29" customFormat="1" ht="12.75" customHeight="1">
      <c r="A146" s="20" t="s">
        <v>226</v>
      </c>
      <c r="B146" s="194" t="s">
        <v>215</v>
      </c>
      <c r="C146" s="194"/>
      <c r="D146" s="194"/>
      <c r="E146" s="194"/>
      <c r="F146" s="194"/>
      <c r="G146" s="194"/>
      <c r="H146" s="194"/>
      <c r="I146" s="194"/>
    </row>
    <row r="147" spans="1:9" s="29" customFormat="1" ht="12.75">
      <c r="A147" s="50"/>
      <c r="B147" s="195"/>
      <c r="C147" s="195"/>
      <c r="D147" s="195"/>
      <c r="E147" s="195"/>
      <c r="F147" s="195"/>
      <c r="G147" s="195"/>
      <c r="H147" s="195"/>
      <c r="I147" s="195"/>
    </row>
    <row r="148" s="29" customFormat="1" ht="9" customHeight="1"/>
    <row r="149" spans="1:7" s="29" customFormat="1" ht="12.75" customHeight="1">
      <c r="A149" s="57" t="s">
        <v>166</v>
      </c>
      <c r="B149" s="38" t="s">
        <v>280</v>
      </c>
      <c r="F149" s="86" t="s">
        <v>47</v>
      </c>
      <c r="G149" s="73" t="s">
        <v>110</v>
      </c>
    </row>
    <row r="150" spans="2:9" s="29" customFormat="1" ht="13.5" customHeight="1">
      <c r="B150" s="148"/>
      <c r="C150" s="148"/>
      <c r="D150" s="148"/>
      <c r="E150" s="148"/>
      <c r="F150" s="86" t="s">
        <v>26</v>
      </c>
      <c r="G150" s="73" t="s">
        <v>26</v>
      </c>
      <c r="I150" s="148"/>
    </row>
    <row r="151" spans="2:9" s="29" customFormat="1" ht="12.75" customHeight="1">
      <c r="B151" s="148"/>
      <c r="C151" s="148"/>
      <c r="D151" s="148"/>
      <c r="E151" s="148"/>
      <c r="F151" s="119" t="str">
        <f>F124</f>
        <v>31 Dec 2012</v>
      </c>
      <c r="G151" s="117" t="s">
        <v>304</v>
      </c>
      <c r="H151" s="229" t="s">
        <v>231</v>
      </c>
      <c r="I151" s="230"/>
    </row>
    <row r="152" spans="2:9" s="29" customFormat="1" ht="13.5" customHeight="1">
      <c r="B152" s="148"/>
      <c r="C152" s="148"/>
      <c r="D152" s="148"/>
      <c r="E152" s="148"/>
      <c r="F152" s="86" t="s">
        <v>48</v>
      </c>
      <c r="G152" s="86" t="s">
        <v>48</v>
      </c>
      <c r="H152" s="73" t="s">
        <v>48</v>
      </c>
      <c r="I152" s="86" t="s">
        <v>111</v>
      </c>
    </row>
    <row r="153" spans="2:9" s="29" customFormat="1" ht="6.75" customHeight="1">
      <c r="B153" s="148"/>
      <c r="C153" s="148"/>
      <c r="D153" s="148"/>
      <c r="E153" s="148"/>
      <c r="F153" s="86"/>
      <c r="G153" s="86"/>
      <c r="I153" s="86"/>
    </row>
    <row r="154" spans="2:9" s="29" customFormat="1" ht="14.25" customHeight="1">
      <c r="B154" s="211" t="s">
        <v>14</v>
      </c>
      <c r="C154" s="211"/>
      <c r="D154" s="211"/>
      <c r="E154" s="148"/>
      <c r="F154" s="16">
        <f>F129</f>
        <v>31733</v>
      </c>
      <c r="G154" s="16">
        <v>37920</v>
      </c>
      <c r="H154" s="102">
        <f>F154-G154</f>
        <v>-6187</v>
      </c>
      <c r="I154" s="87">
        <f>(F154-G154)/G154*100</f>
        <v>-16.315928270042193</v>
      </c>
    </row>
    <row r="155" spans="2:9" s="29" customFormat="1" ht="15" customHeight="1">
      <c r="B155" s="211" t="s">
        <v>286</v>
      </c>
      <c r="C155" s="211"/>
      <c r="D155" s="211"/>
      <c r="E155" s="148"/>
      <c r="F155" s="100">
        <f>F131</f>
        <v>7006</v>
      </c>
      <c r="G155" s="100">
        <v>7911</v>
      </c>
      <c r="H155" s="102">
        <f>F155-G155</f>
        <v>-905</v>
      </c>
      <c r="I155" s="87">
        <f>(F155-G155)/G155*100</f>
        <v>-11.439767412463658</v>
      </c>
    </row>
    <row r="156" spans="2:9" s="29" customFormat="1" ht="12" customHeight="1">
      <c r="B156" s="151"/>
      <c r="C156" s="151"/>
      <c r="D156" s="151"/>
      <c r="E156" s="148"/>
      <c r="F156" s="148"/>
      <c r="G156" s="10"/>
      <c r="H156" s="115"/>
      <c r="I156" s="92"/>
    </row>
    <row r="157" spans="2:9" s="29" customFormat="1" ht="39.75" customHeight="1">
      <c r="B157" s="182" t="s">
        <v>307</v>
      </c>
      <c r="C157" s="182"/>
      <c r="D157" s="182"/>
      <c r="E157" s="182"/>
      <c r="F157" s="182"/>
      <c r="G157" s="182"/>
      <c r="H157" s="182"/>
      <c r="I157" s="182"/>
    </row>
    <row r="158" spans="2:9" s="29" customFormat="1" ht="15" customHeight="1">
      <c r="B158" s="148" t="s">
        <v>128</v>
      </c>
      <c r="C158" s="211" t="s">
        <v>1</v>
      </c>
      <c r="D158" s="211"/>
      <c r="E158" s="211"/>
      <c r="F158" s="211"/>
      <c r="G158" s="211"/>
      <c r="H158" s="211"/>
      <c r="I158" s="211"/>
    </row>
    <row r="159" spans="2:9" s="29" customFormat="1" ht="15.75" customHeight="1">
      <c r="B159" s="148" t="s">
        <v>192</v>
      </c>
      <c r="C159" s="211" t="s">
        <v>95</v>
      </c>
      <c r="D159" s="211"/>
      <c r="E159" s="211"/>
      <c r="F159" s="211"/>
      <c r="G159" s="211"/>
      <c r="H159" s="211"/>
      <c r="I159" s="211"/>
    </row>
    <row r="160" spans="2:9" s="29" customFormat="1" ht="12.75" customHeight="1">
      <c r="B160" s="148"/>
      <c r="C160" s="148"/>
      <c r="D160" s="148"/>
      <c r="E160" s="148"/>
      <c r="F160" s="148"/>
      <c r="G160" s="148"/>
      <c r="H160" s="148"/>
      <c r="I160" s="148"/>
    </row>
    <row r="161" spans="1:2" ht="15.75" customHeight="1">
      <c r="A161" s="56" t="s">
        <v>85</v>
      </c>
      <c r="B161" s="1" t="s">
        <v>243</v>
      </c>
    </row>
    <row r="162" spans="2:13" ht="120" customHeight="1">
      <c r="B162" s="211" t="s">
        <v>305</v>
      </c>
      <c r="C162" s="211"/>
      <c r="D162" s="211"/>
      <c r="E162" s="211"/>
      <c r="F162" s="211"/>
      <c r="G162" s="211"/>
      <c r="H162" s="211"/>
      <c r="I162" s="211"/>
      <c r="M162" s="2" t="s">
        <v>224</v>
      </c>
    </row>
    <row r="163" spans="2:9" ht="10.5" customHeight="1">
      <c r="B163" s="147"/>
      <c r="C163" s="147"/>
      <c r="D163" s="147"/>
      <c r="E163" s="147"/>
      <c r="F163" s="147"/>
      <c r="G163" s="147"/>
      <c r="H163" s="147"/>
      <c r="I163" s="147"/>
    </row>
    <row r="164" spans="1:11" s="143" customFormat="1" ht="24.75" customHeight="1">
      <c r="A164" s="142"/>
      <c r="B164" s="182" t="s">
        <v>10</v>
      </c>
      <c r="C164" s="182"/>
      <c r="D164" s="182"/>
      <c r="E164" s="182"/>
      <c r="F164" s="182"/>
      <c r="G164" s="182"/>
      <c r="H164" s="182"/>
      <c r="I164" s="182"/>
      <c r="J164" s="163"/>
      <c r="K164" s="163"/>
    </row>
    <row r="165" spans="1:11" s="143" customFormat="1" ht="9" customHeight="1">
      <c r="A165" s="142"/>
      <c r="B165" s="148"/>
      <c r="C165" s="148"/>
      <c r="D165" s="148"/>
      <c r="E165" s="148"/>
      <c r="F165" s="148"/>
      <c r="G165" s="148"/>
      <c r="H165" s="148"/>
      <c r="I165" s="148"/>
      <c r="J165" s="163"/>
      <c r="K165" s="163"/>
    </row>
    <row r="166" spans="1:11" s="143" customFormat="1" ht="9.75" customHeight="1">
      <c r="A166" s="142"/>
      <c r="B166" s="148"/>
      <c r="C166" s="148"/>
      <c r="D166" s="148"/>
      <c r="E166" s="148"/>
      <c r="F166" s="148"/>
      <c r="G166" s="148"/>
      <c r="H166" s="148"/>
      <c r="I166" s="148"/>
      <c r="J166" s="163"/>
      <c r="K166" s="163"/>
    </row>
    <row r="167" spans="1:11" s="143" customFormat="1" ht="13.5" customHeight="1">
      <c r="A167" s="144" t="s">
        <v>274</v>
      </c>
      <c r="B167" s="205" t="s">
        <v>275</v>
      </c>
      <c r="C167" s="205"/>
      <c r="D167" s="205"/>
      <c r="E167" s="205"/>
      <c r="F167" s="205"/>
      <c r="G167" s="205"/>
      <c r="H167" s="205"/>
      <c r="I167" s="205"/>
      <c r="J167" s="163"/>
      <c r="K167" s="163"/>
    </row>
    <row r="168" spans="1:11" s="143" customFormat="1" ht="13.5" customHeight="1">
      <c r="A168" s="144"/>
      <c r="B168" s="167"/>
      <c r="C168" s="167"/>
      <c r="D168" s="167"/>
      <c r="E168" s="167"/>
      <c r="F168" s="167"/>
      <c r="G168" s="167"/>
      <c r="H168" s="167"/>
      <c r="I168" s="167"/>
      <c r="J168" s="163"/>
      <c r="K168" s="163"/>
    </row>
    <row r="169" spans="1:11" s="143" customFormat="1" ht="31.5" customHeight="1">
      <c r="A169" s="142"/>
      <c r="B169" s="206" t="s">
        <v>253</v>
      </c>
      <c r="C169" s="206"/>
      <c r="D169" s="206"/>
      <c r="E169" s="206"/>
      <c r="F169" s="206"/>
      <c r="G169" s="206"/>
      <c r="H169" s="206"/>
      <c r="I169" s="206"/>
      <c r="J169" s="163"/>
      <c r="K169" s="163"/>
    </row>
    <row r="171" spans="1:9" ht="15.75" customHeight="1">
      <c r="A171" s="57" t="s">
        <v>301</v>
      </c>
      <c r="B171" s="38" t="s">
        <v>273</v>
      </c>
      <c r="C171" s="8"/>
      <c r="D171" s="8"/>
      <c r="E171" s="8"/>
      <c r="F171" s="8"/>
      <c r="G171" s="8"/>
      <c r="H171" s="8"/>
      <c r="I171" s="8"/>
    </row>
    <row r="172" spans="1:9" ht="12" customHeight="1">
      <c r="A172" s="57"/>
      <c r="B172" s="38"/>
      <c r="C172" s="8"/>
      <c r="D172" s="8"/>
      <c r="E172" s="8"/>
      <c r="F172" s="8"/>
      <c r="G172" s="8"/>
      <c r="H172" s="8"/>
      <c r="I172" s="8"/>
    </row>
    <row r="173" spans="1:9" ht="15" customHeight="1">
      <c r="A173" s="57"/>
      <c r="B173" s="182" t="s">
        <v>193</v>
      </c>
      <c r="C173" s="182"/>
      <c r="D173" s="182"/>
      <c r="E173" s="182"/>
      <c r="F173" s="182"/>
      <c r="G173" s="182"/>
      <c r="H173" s="182"/>
      <c r="I173" s="182"/>
    </row>
    <row r="174" s="29" customFormat="1" ht="12.75">
      <c r="I174" s="39"/>
    </row>
    <row r="175" spans="1:9" s="29" customFormat="1" ht="12.75">
      <c r="A175" s="57" t="s">
        <v>194</v>
      </c>
      <c r="B175" s="38" t="s">
        <v>28</v>
      </c>
      <c r="H175" s="43" t="s">
        <v>13</v>
      </c>
      <c r="I175" s="43" t="str">
        <f>H175</f>
        <v>3 months ended</v>
      </c>
    </row>
    <row r="176" spans="2:9" s="29" customFormat="1" ht="12.75">
      <c r="B176" s="148"/>
      <c r="C176" s="148"/>
      <c r="D176" s="148"/>
      <c r="E176" s="148"/>
      <c r="F176" s="148"/>
      <c r="G176" s="59"/>
      <c r="H176" s="117" t="s">
        <v>297</v>
      </c>
      <c r="I176" s="117" t="s">
        <v>43</v>
      </c>
    </row>
    <row r="177" spans="2:9" s="29" customFormat="1" ht="12.75">
      <c r="B177" s="148"/>
      <c r="C177" s="148"/>
      <c r="D177" s="148"/>
      <c r="E177" s="148"/>
      <c r="F177" s="148"/>
      <c r="G177" s="89"/>
      <c r="H177" s="96" t="s">
        <v>48</v>
      </c>
      <c r="I177" s="96" t="s">
        <v>48</v>
      </c>
    </row>
    <row r="178" spans="2:9" s="29" customFormat="1" ht="12.75" customHeight="1">
      <c r="B178" s="148"/>
      <c r="C178" s="148"/>
      <c r="D178" s="148"/>
      <c r="E178" s="148"/>
      <c r="F178" s="148"/>
      <c r="G178" s="152"/>
      <c r="H178" s="90"/>
      <c r="I178" s="90"/>
    </row>
    <row r="179" spans="2:9" s="29" customFormat="1" ht="12.75" customHeight="1" thickBot="1">
      <c r="B179" s="182" t="s">
        <v>104</v>
      </c>
      <c r="C179" s="182"/>
      <c r="D179" s="182"/>
      <c r="E179" s="148"/>
      <c r="F179" s="148"/>
      <c r="G179" s="148"/>
      <c r="H179" s="125">
        <v>1808</v>
      </c>
      <c r="I179" s="125">
        <v>1971</v>
      </c>
    </row>
    <row r="180" spans="2:9" s="29" customFormat="1" ht="12.75" customHeight="1" thickTop="1">
      <c r="B180" s="148"/>
      <c r="C180" s="148"/>
      <c r="D180" s="148"/>
      <c r="E180" s="148"/>
      <c r="F180" s="148"/>
      <c r="G180" s="148"/>
      <c r="H180" s="23"/>
      <c r="I180" s="23"/>
    </row>
    <row r="181" spans="2:7" s="29" customFormat="1" ht="12.75" customHeight="1">
      <c r="B181" s="182" t="s">
        <v>105</v>
      </c>
      <c r="C181" s="182"/>
      <c r="D181" s="182"/>
      <c r="E181" s="148"/>
      <c r="F181" s="148"/>
      <c r="G181" s="148"/>
    </row>
    <row r="182" spans="2:9" s="29" customFormat="1" ht="12.75" customHeight="1">
      <c r="B182" s="124" t="s">
        <v>148</v>
      </c>
      <c r="C182" s="182" t="s">
        <v>281</v>
      </c>
      <c r="D182" s="182"/>
      <c r="E182" s="182"/>
      <c r="F182" s="148"/>
      <c r="G182" s="148"/>
      <c r="H182" s="91">
        <v>-12</v>
      </c>
      <c r="I182" s="91">
        <v>0</v>
      </c>
    </row>
    <row r="183" spans="2:9" s="29" customFormat="1" ht="12.75" customHeight="1" thickBot="1">
      <c r="B183" s="124"/>
      <c r="C183" s="148"/>
      <c r="D183" s="148"/>
      <c r="E183" s="148"/>
      <c r="F183" s="148"/>
      <c r="G183" s="148"/>
      <c r="H183" s="126">
        <f>SUM(H182:H182)</f>
        <v>-12</v>
      </c>
      <c r="I183" s="126">
        <v>161</v>
      </c>
    </row>
    <row r="184" spans="2:9" s="29" customFormat="1" ht="12.75" customHeight="1" thickTop="1">
      <c r="B184" s="124"/>
      <c r="C184" s="148"/>
      <c r="D184" s="148"/>
      <c r="E184" s="148"/>
      <c r="F184" s="148"/>
      <c r="G184" s="148"/>
      <c r="H184" s="91"/>
      <c r="I184" s="91"/>
    </row>
    <row r="185" spans="2:9" s="29" customFormat="1" ht="13.5" thickBot="1">
      <c r="B185" s="148"/>
      <c r="C185" s="148"/>
      <c r="D185" s="148"/>
      <c r="E185" s="148"/>
      <c r="F185" s="148"/>
      <c r="G185" s="148"/>
      <c r="H185" s="45">
        <f>H179+H183</f>
        <v>1796</v>
      </c>
      <c r="I185" s="141">
        <f>I179+I183</f>
        <v>2132</v>
      </c>
    </row>
    <row r="186" spans="2:9" ht="12.75" customHeight="1">
      <c r="B186" s="8"/>
      <c r="C186" s="8"/>
      <c r="D186" s="8"/>
      <c r="E186" s="8"/>
      <c r="F186" s="8"/>
      <c r="G186" s="8"/>
      <c r="H186" s="155"/>
      <c r="I186" s="97"/>
    </row>
    <row r="187" spans="2:9" ht="12.75" customHeight="1">
      <c r="B187" s="182" t="s">
        <v>227</v>
      </c>
      <c r="C187" s="182"/>
      <c r="D187" s="182"/>
      <c r="E187" s="182"/>
      <c r="F187" s="182"/>
      <c r="G187" s="182"/>
      <c r="H187" s="182"/>
      <c r="I187" s="182"/>
    </row>
    <row r="188" spans="2:9" ht="3.75" customHeight="1" hidden="1">
      <c r="B188" s="182"/>
      <c r="C188" s="182"/>
      <c r="D188" s="182"/>
      <c r="E188" s="182"/>
      <c r="F188" s="182"/>
      <c r="G188" s="182"/>
      <c r="H188" s="182"/>
      <c r="I188" s="182"/>
    </row>
    <row r="189" spans="2:9" ht="27.75" customHeight="1" hidden="1">
      <c r="B189" s="182"/>
      <c r="C189" s="182"/>
      <c r="D189" s="182"/>
      <c r="E189" s="182"/>
      <c r="F189" s="182"/>
      <c r="G189" s="182"/>
      <c r="H189" s="182"/>
      <c r="I189" s="182"/>
    </row>
    <row r="190" spans="2:9" ht="0.75" customHeight="1" hidden="1">
      <c r="B190" s="182"/>
      <c r="C190" s="182"/>
      <c r="D190" s="182"/>
      <c r="E190" s="182"/>
      <c r="F190" s="182"/>
      <c r="G190" s="182"/>
      <c r="H190" s="182"/>
      <c r="I190" s="182"/>
    </row>
    <row r="191" spans="2:9" ht="3" customHeight="1">
      <c r="B191" s="182"/>
      <c r="C191" s="182"/>
      <c r="D191" s="182"/>
      <c r="E191" s="182"/>
      <c r="F191" s="182"/>
      <c r="G191" s="182"/>
      <c r="H191" s="182"/>
      <c r="I191" s="182"/>
    </row>
    <row r="192" ht="7.5" customHeight="1"/>
    <row r="193" ht="9" customHeight="1"/>
    <row r="194" spans="1:2" ht="12.75">
      <c r="A194" s="56" t="s">
        <v>196</v>
      </c>
      <c r="B194" s="1" t="s">
        <v>23</v>
      </c>
    </row>
    <row r="195" spans="1:2" ht="9.75" customHeight="1">
      <c r="A195" s="56"/>
      <c r="B195" s="1"/>
    </row>
    <row r="196" spans="1:9" ht="12.75">
      <c r="A196" s="1"/>
      <c r="B196" s="187" t="s">
        <v>3</v>
      </c>
      <c r="C196" s="187"/>
      <c r="D196" s="187"/>
      <c r="E196" s="187"/>
      <c r="F196" s="187"/>
      <c r="G196" s="187"/>
      <c r="H196" s="187"/>
      <c r="I196" s="187"/>
    </row>
    <row r="197" ht="12.75" customHeight="1"/>
    <row r="198" spans="1:9" s="29" customFormat="1" ht="12.75" customHeight="1">
      <c r="A198" s="20" t="s">
        <v>226</v>
      </c>
      <c r="B198" s="194" t="s">
        <v>101</v>
      </c>
      <c r="C198" s="194"/>
      <c r="D198" s="194"/>
      <c r="E198" s="194"/>
      <c r="F198" s="194"/>
      <c r="G198" s="194"/>
      <c r="H198" s="194"/>
      <c r="I198" s="194"/>
    </row>
    <row r="199" spans="1:9" s="29" customFormat="1" ht="12.75">
      <c r="A199" s="50"/>
      <c r="B199" s="195"/>
      <c r="C199" s="195"/>
      <c r="D199" s="195"/>
      <c r="E199" s="195"/>
      <c r="F199" s="195"/>
      <c r="G199" s="195"/>
      <c r="H199" s="195"/>
      <c r="I199" s="195"/>
    </row>
    <row r="200" spans="1:9" s="29" customFormat="1" ht="9" customHeight="1">
      <c r="A200" s="20"/>
      <c r="B200" s="149"/>
      <c r="C200" s="149"/>
      <c r="D200" s="149"/>
      <c r="E200" s="149"/>
      <c r="F200" s="149"/>
      <c r="G200" s="149"/>
      <c r="H200" s="149"/>
      <c r="I200" s="149"/>
    </row>
    <row r="201" spans="1:9" ht="12.75" customHeight="1">
      <c r="A201" s="56" t="s">
        <v>197</v>
      </c>
      <c r="B201" s="207" t="s">
        <v>56</v>
      </c>
      <c r="C201" s="207"/>
      <c r="D201" s="207"/>
      <c r="E201" s="207"/>
      <c r="F201" s="207"/>
      <c r="G201" s="207"/>
      <c r="H201" s="207"/>
      <c r="I201" s="207"/>
    </row>
    <row r="202" ht="13.5" customHeight="1">
      <c r="I202" s="86" t="s">
        <v>290</v>
      </c>
    </row>
    <row r="203" ht="12.75" customHeight="1">
      <c r="I203" s="86" t="s">
        <v>291</v>
      </c>
    </row>
    <row r="204" ht="12.75" customHeight="1">
      <c r="I204" s="119" t="str">
        <f>H109</f>
        <v>31 Dec 2012</v>
      </c>
    </row>
    <row r="205" spans="2:9" ht="12.75" customHeight="1">
      <c r="B205" s="2" t="s">
        <v>181</v>
      </c>
      <c r="I205" s="86" t="s">
        <v>48</v>
      </c>
    </row>
    <row r="206" ht="9.75" customHeight="1"/>
    <row r="207" spans="2:9" ht="12.75" customHeight="1">
      <c r="B207" s="2" t="s">
        <v>182</v>
      </c>
      <c r="C207" s="2" t="s">
        <v>183</v>
      </c>
      <c r="I207" s="146">
        <v>959</v>
      </c>
    </row>
    <row r="208" ht="9.75" customHeight="1">
      <c r="I208" s="146"/>
    </row>
    <row r="209" spans="2:9" ht="12.75" customHeight="1">
      <c r="B209" s="2" t="s">
        <v>192</v>
      </c>
      <c r="C209" s="2" t="s">
        <v>0</v>
      </c>
      <c r="I209" s="146">
        <v>485</v>
      </c>
    </row>
    <row r="210" ht="9.75" customHeight="1">
      <c r="I210" s="146"/>
    </row>
    <row r="211" spans="2:9" ht="15" customHeight="1">
      <c r="B211" s="201" t="s">
        <v>121</v>
      </c>
      <c r="C211" s="201"/>
      <c r="D211" s="201"/>
      <c r="E211" s="201"/>
      <c r="F211" s="201"/>
      <c r="G211" s="201"/>
      <c r="H211" s="201"/>
      <c r="I211" s="201"/>
    </row>
    <row r="212" spans="2:9" ht="12.75" customHeight="1">
      <c r="B212" s="201"/>
      <c r="C212" s="201"/>
      <c r="D212" s="201"/>
      <c r="E212" s="201"/>
      <c r="F212" s="201"/>
      <c r="G212" s="201"/>
      <c r="H212" s="201"/>
      <c r="I212" s="201"/>
    </row>
    <row r="213" spans="2:9" ht="12" customHeight="1">
      <c r="B213" s="164"/>
      <c r="C213" s="164"/>
      <c r="D213" s="164"/>
      <c r="E213" s="164"/>
      <c r="F213" s="164"/>
      <c r="G213" s="164"/>
      <c r="H213" s="164"/>
      <c r="I213" s="164"/>
    </row>
    <row r="214" spans="1:9" ht="12" customHeight="1">
      <c r="A214" s="56" t="s">
        <v>122</v>
      </c>
      <c r="B214" s="233" t="s">
        <v>123</v>
      </c>
      <c r="C214" s="233"/>
      <c r="D214" s="233"/>
      <c r="E214" s="233"/>
      <c r="F214" s="233"/>
      <c r="G214" s="233"/>
      <c r="H214" s="233"/>
      <c r="I214" s="233"/>
    </row>
    <row r="215" spans="1:9" ht="12" customHeight="1">
      <c r="A215" s="56"/>
      <c r="B215" s="164"/>
      <c r="C215" s="164"/>
      <c r="D215" s="164"/>
      <c r="E215" s="164"/>
      <c r="F215" s="164"/>
      <c r="G215" s="164"/>
      <c r="H215" s="164"/>
      <c r="I215" s="164"/>
    </row>
    <row r="216" spans="2:9" ht="41.25" customHeight="1">
      <c r="B216" s="183" t="s">
        <v>292</v>
      </c>
      <c r="C216" s="183"/>
      <c r="D216" s="183"/>
      <c r="E216" s="183"/>
      <c r="F216" s="183"/>
      <c r="G216" s="183"/>
      <c r="H216" s="183"/>
      <c r="I216" s="183"/>
    </row>
    <row r="217" spans="8:9" ht="10.5" customHeight="1">
      <c r="H217" s="31" t="s">
        <v>282</v>
      </c>
      <c r="I217" s="31" t="str">
        <f>H217</f>
        <v>As  at</v>
      </c>
    </row>
    <row r="218" spans="8:9" ht="10.5" customHeight="1">
      <c r="H218" s="180" t="str">
        <f>I204</f>
        <v>31 Dec 2012</v>
      </c>
      <c r="I218" s="127" t="s">
        <v>45</v>
      </c>
    </row>
    <row r="219" spans="8:9" ht="12" customHeight="1">
      <c r="H219" s="96" t="s">
        <v>48</v>
      </c>
      <c r="I219" s="96" t="s">
        <v>48</v>
      </c>
    </row>
    <row r="220" ht="13.5" customHeight="1">
      <c r="B220" s="2" t="s">
        <v>124</v>
      </c>
    </row>
    <row r="221" spans="2:9" ht="13.5" customHeight="1">
      <c r="B221" s="6" t="s">
        <v>125</v>
      </c>
      <c r="H221" s="61">
        <f>H226-H225</f>
        <v>40873</v>
      </c>
      <c r="I221" s="61">
        <f>I226-I225</f>
        <v>41473</v>
      </c>
    </row>
    <row r="222" spans="2:9" ht="13.5" customHeight="1">
      <c r="B222" s="6" t="s">
        <v>126</v>
      </c>
      <c r="H222" s="146"/>
      <c r="I222" s="146"/>
    </row>
    <row r="223" spans="2:9" ht="13.5" customHeight="1">
      <c r="B223" s="2" t="s">
        <v>127</v>
      </c>
      <c r="H223" s="129">
        <v>-2832</v>
      </c>
      <c r="I223" s="129">
        <v>-2844</v>
      </c>
    </row>
    <row r="224" spans="2:9" ht="12.75" customHeight="1">
      <c r="B224" s="2" t="s">
        <v>234</v>
      </c>
      <c r="H224" s="130">
        <v>242</v>
      </c>
      <c r="I224" s="130">
        <v>-253</v>
      </c>
    </row>
    <row r="225" spans="8:9" ht="12.75" customHeight="1">
      <c r="H225" s="128">
        <f>SUM(H223:H224)</f>
        <v>-2590</v>
      </c>
      <c r="I225" s="128">
        <f>SUM(I223:I224)</f>
        <v>-3097</v>
      </c>
    </row>
    <row r="226" spans="8:9" ht="12.75" customHeight="1">
      <c r="H226" s="146">
        <f>H228-H227</f>
        <v>38283</v>
      </c>
      <c r="I226" s="146">
        <f>I228-I227</f>
        <v>38376</v>
      </c>
    </row>
    <row r="227" spans="2:9" ht="15.75" customHeight="1">
      <c r="B227" s="2" t="s">
        <v>235</v>
      </c>
      <c r="H227" s="146">
        <v>-26051</v>
      </c>
      <c r="I227" s="146">
        <v>-26051</v>
      </c>
    </row>
    <row r="228" spans="2:9" ht="15" customHeight="1" thickBot="1">
      <c r="B228" s="2" t="s">
        <v>236</v>
      </c>
      <c r="H228" s="131">
        <v>12232</v>
      </c>
      <c r="I228" s="131">
        <v>12325</v>
      </c>
    </row>
    <row r="229" spans="8:9" ht="12.75" customHeight="1">
      <c r="H229" s="61"/>
      <c r="I229" s="61"/>
    </row>
    <row r="230" spans="1:2" ht="12.75">
      <c r="A230" s="56" t="s">
        <v>237</v>
      </c>
      <c r="B230" s="1" t="s">
        <v>219</v>
      </c>
    </row>
    <row r="231" spans="2:9" s="29" customFormat="1" ht="68.25" customHeight="1">
      <c r="B231" s="192" t="s">
        <v>4</v>
      </c>
      <c r="C231" s="192"/>
      <c r="D231" s="192"/>
      <c r="E231" s="192"/>
      <c r="F231" s="192"/>
      <c r="G231" s="192"/>
      <c r="H231" s="192"/>
      <c r="I231" s="192"/>
    </row>
    <row r="232" spans="2:9" s="29" customFormat="1" ht="9" customHeight="1">
      <c r="B232" s="152"/>
      <c r="C232" s="152"/>
      <c r="D232" s="152"/>
      <c r="E232" s="152"/>
      <c r="F232" s="152"/>
      <c r="G232" s="152"/>
      <c r="H232" s="152"/>
      <c r="I232" s="152"/>
    </row>
    <row r="233" spans="2:9" ht="27.75" customHeight="1">
      <c r="B233" s="206" t="s">
        <v>8</v>
      </c>
      <c r="C233" s="232"/>
      <c r="D233" s="232"/>
      <c r="E233" s="232"/>
      <c r="F233" s="232"/>
      <c r="G233" s="232"/>
      <c r="H233" s="232"/>
      <c r="I233" s="232"/>
    </row>
    <row r="234" spans="2:9" ht="12" customHeight="1">
      <c r="B234" s="163"/>
      <c r="C234" s="156"/>
      <c r="D234" s="156"/>
      <c r="E234" s="156"/>
      <c r="F234" s="106"/>
      <c r="G234" s="174"/>
      <c r="H234" s="156"/>
      <c r="I234" s="156"/>
    </row>
    <row r="235" spans="2:9" ht="13.5" customHeight="1">
      <c r="B235" s="206" t="s">
        <v>140</v>
      </c>
      <c r="C235" s="232"/>
      <c r="D235" s="232"/>
      <c r="E235" s="232"/>
      <c r="F235" s="232"/>
      <c r="G235" s="232"/>
      <c r="H235" s="232"/>
      <c r="I235" s="232"/>
    </row>
    <row r="236" spans="2:9" ht="9.75" customHeight="1">
      <c r="B236" s="163"/>
      <c r="C236" s="156"/>
      <c r="D236" s="156"/>
      <c r="E236" s="156"/>
      <c r="F236" s="156"/>
      <c r="H236" s="104" t="s">
        <v>211</v>
      </c>
      <c r="I236" s="156"/>
    </row>
    <row r="237" spans="2:9" ht="12" customHeight="1">
      <c r="B237" s="221" t="s">
        <v>38</v>
      </c>
      <c r="C237" s="221"/>
      <c r="D237" s="221"/>
      <c r="E237" s="222" t="s">
        <v>172</v>
      </c>
      <c r="F237" s="222"/>
      <c r="G237" s="196" t="s">
        <v>67</v>
      </c>
      <c r="H237" s="196"/>
      <c r="I237" s="196" t="s">
        <v>254</v>
      </c>
    </row>
    <row r="238" spans="2:9" ht="4.5" customHeight="1">
      <c r="B238" s="221"/>
      <c r="C238" s="221"/>
      <c r="D238" s="221"/>
      <c r="E238" s="222"/>
      <c r="F238" s="222"/>
      <c r="G238" s="196"/>
      <c r="H238" s="196"/>
      <c r="I238" s="196"/>
    </row>
    <row r="239" spans="2:9" ht="6.75" customHeight="1">
      <c r="B239" s="165"/>
      <c r="C239" s="165"/>
      <c r="D239" s="165"/>
      <c r="E239" s="166"/>
      <c r="F239" s="166"/>
      <c r="G239" s="150"/>
      <c r="H239" s="150"/>
      <c r="I239" s="150"/>
    </row>
    <row r="240" spans="2:9" ht="15" customHeight="1">
      <c r="B240" s="202">
        <v>2013</v>
      </c>
      <c r="C240" s="202"/>
      <c r="D240" s="202"/>
      <c r="E240" s="1" t="s">
        <v>5</v>
      </c>
      <c r="H240" s="123">
        <v>5303041</v>
      </c>
      <c r="I240" s="31" t="s">
        <v>151</v>
      </c>
    </row>
    <row r="241" spans="2:9" ht="12.75" customHeight="1">
      <c r="B241" s="111"/>
      <c r="C241" s="111"/>
      <c r="D241" s="111"/>
      <c r="E241" s="110">
        <v>4</v>
      </c>
      <c r="F241" s="107"/>
      <c r="G241" s="108"/>
      <c r="H241" s="108">
        <f>SUM(H240:H240)</f>
        <v>5303041</v>
      </c>
      <c r="I241" s="109"/>
    </row>
    <row r="242" spans="2:9" ht="9" customHeight="1">
      <c r="B242" s="153"/>
      <c r="C242" s="153"/>
      <c r="D242" s="153"/>
      <c r="E242" s="138"/>
      <c r="F242" s="162"/>
      <c r="G242" s="158"/>
      <c r="H242" s="158"/>
      <c r="I242" s="103"/>
    </row>
    <row r="243" spans="2:9" ht="12.75" customHeight="1">
      <c r="B243" s="157">
        <v>2012</v>
      </c>
      <c r="C243" s="153"/>
      <c r="D243" s="153"/>
      <c r="E243" s="138">
        <v>16</v>
      </c>
      <c r="F243" s="162"/>
      <c r="G243" s="158"/>
      <c r="H243" s="158">
        <v>21203464</v>
      </c>
      <c r="I243" s="103" t="s">
        <v>136</v>
      </c>
    </row>
    <row r="244" spans="2:9" ht="14.25" customHeight="1">
      <c r="B244" s="208">
        <v>2011</v>
      </c>
      <c r="C244" s="208"/>
      <c r="D244" s="208"/>
      <c r="E244" s="140">
        <v>12</v>
      </c>
      <c r="H244" s="123">
        <v>15867047</v>
      </c>
      <c r="I244" s="7" t="s">
        <v>212</v>
      </c>
    </row>
    <row r="245" spans="1:9" ht="12" customHeight="1">
      <c r="A245" s="1"/>
      <c r="B245" s="157">
        <v>2010</v>
      </c>
      <c r="C245" s="153"/>
      <c r="D245" s="153"/>
      <c r="E245" s="122">
        <v>11</v>
      </c>
      <c r="H245" s="123">
        <v>14500860</v>
      </c>
      <c r="I245" s="7" t="s">
        <v>212</v>
      </c>
    </row>
    <row r="246" spans="2:9" ht="12.75" customHeight="1">
      <c r="B246" s="208">
        <v>2009</v>
      </c>
      <c r="C246" s="208"/>
      <c r="D246" s="208"/>
      <c r="E246" s="231">
        <v>11</v>
      </c>
      <c r="F246" s="231"/>
      <c r="G246" s="203">
        <v>14372251</v>
      </c>
      <c r="H246" s="203"/>
      <c r="I246" s="103" t="s">
        <v>139</v>
      </c>
    </row>
    <row r="247" spans="2:9" ht="12.75" customHeight="1">
      <c r="B247" s="208" t="s">
        <v>255</v>
      </c>
      <c r="C247" s="208"/>
      <c r="D247" s="208"/>
      <c r="E247" s="219">
        <v>8.67</v>
      </c>
      <c r="F247" s="219"/>
      <c r="G247" s="203">
        <v>11162210</v>
      </c>
      <c r="H247" s="203"/>
      <c r="I247" s="103" t="s">
        <v>139</v>
      </c>
    </row>
    <row r="248" spans="2:9" ht="12.75" customHeight="1">
      <c r="B248" s="208" t="s">
        <v>103</v>
      </c>
      <c r="C248" s="208"/>
      <c r="D248" s="208"/>
      <c r="E248" s="219">
        <v>6.34</v>
      </c>
      <c r="F248" s="219"/>
      <c r="G248" s="203">
        <v>8055482</v>
      </c>
      <c r="H248" s="203"/>
      <c r="I248" s="103" t="s">
        <v>139</v>
      </c>
    </row>
    <row r="249" spans="2:9" ht="12.75" customHeight="1">
      <c r="B249" s="212" t="s">
        <v>137</v>
      </c>
      <c r="C249" s="212"/>
      <c r="D249" s="212"/>
      <c r="E249" s="223">
        <v>2.43</v>
      </c>
      <c r="F249" s="223"/>
      <c r="G249" s="224">
        <v>3000300</v>
      </c>
      <c r="H249" s="224"/>
      <c r="I249" s="103" t="s">
        <v>139</v>
      </c>
    </row>
    <row r="250" spans="2:9" ht="12.75" customHeight="1" thickBot="1">
      <c r="B250" s="225" t="s">
        <v>266</v>
      </c>
      <c r="C250" s="225"/>
      <c r="D250" s="225"/>
      <c r="E250" s="204"/>
      <c r="F250" s="204"/>
      <c r="G250" s="209">
        <f>SUM(G243:H249)+H241</f>
        <v>93464655</v>
      </c>
      <c r="H250" s="210"/>
      <c r="I250" s="105"/>
    </row>
    <row r="251" spans="2:9" ht="6.75" customHeight="1">
      <c r="B251" s="157"/>
      <c r="C251" s="175"/>
      <c r="D251" s="175"/>
      <c r="E251" s="175"/>
      <c r="F251" s="175"/>
      <c r="G251" s="175"/>
      <c r="H251" s="175"/>
      <c r="I251" s="175"/>
    </row>
    <row r="252" spans="2:9" ht="12.75" customHeight="1">
      <c r="B252" s="120" t="s">
        <v>138</v>
      </c>
      <c r="C252" s="200" t="s">
        <v>96</v>
      </c>
      <c r="D252" s="201"/>
      <c r="E252" s="201"/>
      <c r="F252" s="201"/>
      <c r="G252" s="201"/>
      <c r="H252" s="201"/>
      <c r="I252" s="201"/>
    </row>
    <row r="253" spans="3:9" ht="28.5" customHeight="1">
      <c r="C253" s="201"/>
      <c r="D253" s="201"/>
      <c r="E253" s="201"/>
      <c r="F253" s="201"/>
      <c r="G253" s="201"/>
      <c r="H253" s="201"/>
      <c r="I253" s="201"/>
    </row>
    <row r="254" spans="1:9" ht="12" customHeight="1">
      <c r="A254" s="20" t="s">
        <v>226</v>
      </c>
      <c r="B254" s="194" t="s">
        <v>101</v>
      </c>
      <c r="C254" s="194"/>
      <c r="D254" s="194"/>
      <c r="E254" s="194"/>
      <c r="F254" s="194"/>
      <c r="G254" s="194"/>
      <c r="H254" s="194"/>
      <c r="I254" s="194"/>
    </row>
    <row r="255" spans="1:9" ht="12.75" customHeight="1">
      <c r="A255" s="50"/>
      <c r="B255" s="195"/>
      <c r="C255" s="195"/>
      <c r="D255" s="195"/>
      <c r="E255" s="195"/>
      <c r="F255" s="195"/>
      <c r="G255" s="195"/>
      <c r="H255" s="195"/>
      <c r="I255" s="195"/>
    </row>
    <row r="256" spans="1:9" ht="6.75" customHeight="1">
      <c r="A256" s="20"/>
      <c r="B256" s="149"/>
      <c r="C256" s="149"/>
      <c r="D256" s="149"/>
      <c r="E256" s="149"/>
      <c r="F256" s="149"/>
      <c r="G256" s="149"/>
      <c r="H256" s="149"/>
      <c r="I256" s="149"/>
    </row>
    <row r="257" spans="1:2" ht="15.75" customHeight="1">
      <c r="A257" s="56" t="s">
        <v>276</v>
      </c>
      <c r="B257" s="1" t="s">
        <v>86</v>
      </c>
    </row>
    <row r="258" spans="2:9" ht="12" customHeight="1">
      <c r="B258" s="187" t="s">
        <v>34</v>
      </c>
      <c r="C258" s="187"/>
      <c r="D258" s="187"/>
      <c r="E258" s="187"/>
      <c r="F258" s="187"/>
      <c r="G258" s="187"/>
      <c r="H258" s="187"/>
      <c r="I258" s="187"/>
    </row>
    <row r="259" spans="2:9" ht="12" customHeight="1">
      <c r="B259" s="187"/>
      <c r="C259" s="187"/>
      <c r="D259" s="187"/>
      <c r="E259" s="187"/>
      <c r="F259" s="187"/>
      <c r="G259" s="187"/>
      <c r="H259" s="187"/>
      <c r="I259" s="187"/>
    </row>
    <row r="260" spans="2:9" ht="12" customHeight="1">
      <c r="B260" s="187"/>
      <c r="C260" s="187"/>
      <c r="D260" s="187"/>
      <c r="E260" s="187"/>
      <c r="F260" s="187"/>
      <c r="G260" s="187"/>
      <c r="H260" s="187"/>
      <c r="I260" s="187"/>
    </row>
    <row r="261" spans="2:9" ht="19.5" customHeight="1">
      <c r="B261" s="187"/>
      <c r="C261" s="187"/>
      <c r="D261" s="187"/>
      <c r="E261" s="187"/>
      <c r="F261" s="187"/>
      <c r="G261" s="187"/>
      <c r="H261" s="187"/>
      <c r="I261" s="187"/>
    </row>
    <row r="262" spans="1:9" ht="12" customHeight="1">
      <c r="A262" s="20"/>
      <c r="B262" s="149"/>
      <c r="C262" s="149"/>
      <c r="D262" s="149"/>
      <c r="E262" s="149"/>
      <c r="F262" s="149"/>
      <c r="G262" s="149"/>
      <c r="H262" s="149"/>
      <c r="I262" s="149"/>
    </row>
    <row r="263" spans="1:2" ht="12.75">
      <c r="A263" s="56" t="s">
        <v>277</v>
      </c>
      <c r="B263" s="1" t="s">
        <v>41</v>
      </c>
    </row>
    <row r="264" spans="1:2" ht="9" customHeight="1">
      <c r="A264" s="56"/>
      <c r="B264" s="1"/>
    </row>
    <row r="265" spans="1:3" ht="12.75">
      <c r="A265" s="56"/>
      <c r="B265" s="2" t="s">
        <v>35</v>
      </c>
      <c r="C265" s="2" t="s">
        <v>141</v>
      </c>
    </row>
    <row r="266" ht="12.75">
      <c r="A266" s="56"/>
    </row>
    <row r="267" spans="2:9" ht="12.75" customHeight="1">
      <c r="B267" s="193" t="s">
        <v>73</v>
      </c>
      <c r="C267" s="193"/>
      <c r="D267" s="193"/>
      <c r="E267" s="193"/>
      <c r="F267" s="193"/>
      <c r="G267" s="193"/>
      <c r="H267" s="193"/>
      <c r="I267" s="193"/>
    </row>
    <row r="268" spans="2:9" ht="12.75">
      <c r="B268" s="193"/>
      <c r="C268" s="193"/>
      <c r="D268" s="193"/>
      <c r="E268" s="193"/>
      <c r="F268" s="193"/>
      <c r="G268" s="193"/>
      <c r="H268" s="193"/>
      <c r="I268" s="193"/>
    </row>
    <row r="269" spans="2:9" ht="9" customHeight="1">
      <c r="B269" s="155"/>
      <c r="C269" s="155"/>
      <c r="D269" s="155"/>
      <c r="E269" s="155"/>
      <c r="F269" s="155"/>
      <c r="G269" s="155"/>
      <c r="H269" s="155"/>
      <c r="I269" s="155"/>
    </row>
    <row r="270" spans="2:9" ht="13.5" customHeight="1">
      <c r="B270" s="193" t="s">
        <v>12</v>
      </c>
      <c r="C270" s="193"/>
      <c r="D270" s="193"/>
      <c r="E270" s="193"/>
      <c r="F270" s="193"/>
      <c r="G270" s="193"/>
      <c r="H270" s="193"/>
      <c r="I270" s="193"/>
    </row>
    <row r="271" spans="2:9" ht="9" customHeight="1">
      <c r="B271" s="155"/>
      <c r="C271" s="155"/>
      <c r="D271" s="155"/>
      <c r="E271" s="155"/>
      <c r="F271" s="155"/>
      <c r="G271" s="155"/>
      <c r="H271" s="155"/>
      <c r="I271" s="155"/>
    </row>
    <row r="272" spans="2:9" ht="12.75">
      <c r="B272" s="155"/>
      <c r="C272" s="155"/>
      <c r="D272" s="155"/>
      <c r="E272" s="155"/>
      <c r="F272" s="155"/>
      <c r="G272" s="155"/>
      <c r="I272" s="168" t="str">
        <f>H175</f>
        <v>3 months ended</v>
      </c>
    </row>
    <row r="273" ht="12.75">
      <c r="I273" s="168" t="str">
        <f>H176</f>
        <v>31 Dec 2012</v>
      </c>
    </row>
    <row r="274" ht="12.75">
      <c r="I274" s="168" t="str">
        <f>H177</f>
        <v>RM'000</v>
      </c>
    </row>
    <row r="275" ht="6" customHeight="1">
      <c r="I275" s="13"/>
    </row>
    <row r="276" spans="2:9" ht="12.75">
      <c r="B276" s="2" t="s">
        <v>157</v>
      </c>
      <c r="I276" s="98">
        <f>'IS'!D38</f>
        <v>5210</v>
      </c>
    </row>
    <row r="277" ht="12.75">
      <c r="I277" s="61"/>
    </row>
    <row r="278" spans="2:9" ht="15" customHeight="1">
      <c r="B278" s="2" t="s">
        <v>259</v>
      </c>
      <c r="I278" s="15">
        <v>132576</v>
      </c>
    </row>
    <row r="279" spans="2:9" ht="15" customHeight="1">
      <c r="B279" s="2" t="s">
        <v>15</v>
      </c>
      <c r="I279" s="15">
        <v>0</v>
      </c>
    </row>
    <row r="280" spans="2:9" ht="13.5" thickBot="1">
      <c r="B280" s="2" t="s">
        <v>222</v>
      </c>
      <c r="I280" s="12">
        <f>SUM(I278:I279)</f>
        <v>132576</v>
      </c>
    </row>
    <row r="281" ht="12.75">
      <c r="I281" s="13"/>
    </row>
    <row r="282" spans="2:9" ht="13.5" thickBot="1">
      <c r="B282" s="2" t="s">
        <v>77</v>
      </c>
      <c r="I282" s="62">
        <f>I276/I280*100</f>
        <v>3.9298213854694666</v>
      </c>
    </row>
    <row r="283" spans="2:9" ht="12" customHeight="1">
      <c r="B283" s="155"/>
      <c r="C283" s="155"/>
      <c r="D283" s="155"/>
      <c r="E283" s="155"/>
      <c r="F283" s="155"/>
      <c r="G283" s="155"/>
      <c r="H283" s="155"/>
      <c r="I283" s="155"/>
    </row>
    <row r="284" spans="2:9" ht="14.25" customHeight="1">
      <c r="B284" s="2" t="s">
        <v>179</v>
      </c>
      <c r="C284" s="2" t="s">
        <v>80</v>
      </c>
      <c r="E284" s="155"/>
      <c r="F284" s="155"/>
      <c r="G284" s="155"/>
      <c r="H284" s="155"/>
      <c r="I284" s="155"/>
    </row>
    <row r="285" spans="2:9" ht="9" customHeight="1">
      <c r="B285" s="155"/>
      <c r="C285" s="155"/>
      <c r="D285" s="155"/>
      <c r="E285" s="155"/>
      <c r="F285" s="155"/>
      <c r="G285" s="155"/>
      <c r="H285" s="155"/>
      <c r="I285" s="155"/>
    </row>
    <row r="286" spans="2:9" ht="12" customHeight="1">
      <c r="B286" s="193" t="s">
        <v>130</v>
      </c>
      <c r="C286" s="193"/>
      <c r="D286" s="193"/>
      <c r="E286" s="193"/>
      <c r="F286" s="193"/>
      <c r="G286" s="193"/>
      <c r="H286" s="193"/>
      <c r="I286" s="193"/>
    </row>
    <row r="287" spans="2:9" ht="15" customHeight="1">
      <c r="B287" s="193"/>
      <c r="C287" s="193"/>
      <c r="D287" s="193"/>
      <c r="E287" s="193"/>
      <c r="F287" s="193"/>
      <c r="G287" s="193"/>
      <c r="H287" s="193"/>
      <c r="I287" s="193"/>
    </row>
    <row r="288" spans="2:9" ht="12" customHeight="1">
      <c r="B288" s="155"/>
      <c r="C288" s="155"/>
      <c r="D288" s="155"/>
      <c r="E288" s="155"/>
      <c r="F288" s="155"/>
      <c r="G288" s="155"/>
      <c r="H288" s="155"/>
      <c r="I288" s="155"/>
    </row>
    <row r="289" spans="2:9" ht="15" customHeight="1">
      <c r="B289" s="193" t="s">
        <v>57</v>
      </c>
      <c r="C289" s="193"/>
      <c r="D289" s="193"/>
      <c r="E289" s="193"/>
      <c r="F289" s="193"/>
      <c r="G289" s="193"/>
      <c r="H289" s="193"/>
      <c r="I289" s="193"/>
    </row>
    <row r="290" spans="2:9" ht="13.5" customHeight="1">
      <c r="B290" s="155"/>
      <c r="C290" s="155"/>
      <c r="D290" s="155"/>
      <c r="E290" s="155"/>
      <c r="F290" s="155"/>
      <c r="G290" s="155"/>
      <c r="I290" s="168" t="str">
        <f>I272</f>
        <v>3 months ended</v>
      </c>
    </row>
    <row r="291" spans="2:9" ht="12" customHeight="1">
      <c r="B291" s="155"/>
      <c r="C291" s="155"/>
      <c r="D291" s="155"/>
      <c r="E291" s="155"/>
      <c r="F291" s="155"/>
      <c r="G291" s="155"/>
      <c r="I291" s="168" t="str">
        <f>I273</f>
        <v>31 Dec 2012</v>
      </c>
    </row>
    <row r="292" ht="14.25" customHeight="1">
      <c r="I292" s="168" t="str">
        <f>I274</f>
        <v>RM'000</v>
      </c>
    </row>
    <row r="293" ht="8.25" customHeight="1">
      <c r="I293" s="13"/>
    </row>
    <row r="294" spans="2:9" ht="14.25" customHeight="1">
      <c r="B294" s="2" t="s">
        <v>29</v>
      </c>
      <c r="I294" s="11">
        <f>I276</f>
        <v>5210</v>
      </c>
    </row>
    <row r="295" ht="9.75" customHeight="1">
      <c r="I295" s="61"/>
    </row>
    <row r="296" spans="2:9" ht="14.25" customHeight="1">
      <c r="B296" s="2" t="s">
        <v>259</v>
      </c>
      <c r="I296" s="15">
        <v>132576</v>
      </c>
    </row>
    <row r="297" spans="2:9" ht="13.5" customHeight="1">
      <c r="B297" s="2" t="s">
        <v>15</v>
      </c>
      <c r="I297" s="15">
        <v>0</v>
      </c>
    </row>
    <row r="298" spans="2:9" ht="13.5" customHeight="1">
      <c r="B298" s="2" t="s">
        <v>40</v>
      </c>
      <c r="I298" s="101">
        <v>193</v>
      </c>
    </row>
    <row r="299" spans="2:9" ht="14.25" customHeight="1" thickBot="1">
      <c r="B299" s="2" t="s">
        <v>222</v>
      </c>
      <c r="I299" s="12">
        <f>SUM(I296:I298)</f>
        <v>132769</v>
      </c>
    </row>
    <row r="300" ht="8.25" customHeight="1">
      <c r="I300" s="13"/>
    </row>
    <row r="301" spans="2:9" ht="14.25" customHeight="1" thickBot="1">
      <c r="B301" s="2" t="s">
        <v>49</v>
      </c>
      <c r="I301" s="62">
        <f>I294/I299*100</f>
        <v>3.9241087904556036</v>
      </c>
    </row>
    <row r="302" spans="1:9" ht="12.75">
      <c r="A302" s="20"/>
      <c r="B302" s="149"/>
      <c r="C302" s="149"/>
      <c r="D302" s="149"/>
      <c r="E302" s="149"/>
      <c r="F302" s="149"/>
      <c r="G302" s="149"/>
      <c r="H302" s="149"/>
      <c r="I302" s="149"/>
    </row>
    <row r="303" spans="1:2" ht="12.75">
      <c r="A303" s="56" t="s">
        <v>278</v>
      </c>
      <c r="B303" s="1" t="s">
        <v>176</v>
      </c>
    </row>
    <row r="304" spans="2:9" s="177" customFormat="1" ht="109.5" customHeight="1">
      <c r="B304" s="220" t="s">
        <v>308</v>
      </c>
      <c r="C304" s="220"/>
      <c r="D304" s="220"/>
      <c r="E304" s="220"/>
      <c r="F304" s="220"/>
      <c r="G304" s="220"/>
      <c r="H304" s="220"/>
      <c r="I304" s="220"/>
    </row>
    <row r="305" spans="2:9" ht="12.75" customHeight="1">
      <c r="B305" s="164"/>
      <c r="C305" s="154"/>
      <c r="D305" s="154"/>
      <c r="E305" s="154"/>
      <c r="F305" s="154"/>
      <c r="G305" s="154"/>
      <c r="H305" s="154"/>
      <c r="I305" s="154"/>
    </row>
    <row r="306" spans="1:2" ht="12.75">
      <c r="A306" s="56" t="s">
        <v>214</v>
      </c>
      <c r="B306" s="1" t="s">
        <v>223</v>
      </c>
    </row>
    <row r="307" spans="2:9" ht="12.75" customHeight="1">
      <c r="B307" s="182" t="s">
        <v>6</v>
      </c>
      <c r="C307" s="182"/>
      <c r="D307" s="182"/>
      <c r="E307" s="182"/>
      <c r="F307" s="182"/>
      <c r="G307" s="182"/>
      <c r="H307" s="182"/>
      <c r="I307" s="182"/>
    </row>
    <row r="308" spans="2:9" ht="12.75">
      <c r="B308" s="182"/>
      <c r="C308" s="182"/>
      <c r="D308" s="182"/>
      <c r="E308" s="182"/>
      <c r="F308" s="182"/>
      <c r="G308" s="182"/>
      <c r="H308" s="182"/>
      <c r="I308" s="182"/>
    </row>
    <row r="310" ht="12.75">
      <c r="A310" s="2" t="s">
        <v>58</v>
      </c>
    </row>
    <row r="311" ht="6" customHeight="1"/>
    <row r="312" ht="12.75">
      <c r="A312" s="2" t="s">
        <v>152</v>
      </c>
    </row>
    <row r="313" ht="12.75">
      <c r="A313" s="2" t="s">
        <v>195</v>
      </c>
    </row>
    <row r="314" spans="1:4" ht="12.75">
      <c r="A314" s="218" t="s">
        <v>7</v>
      </c>
      <c r="B314" s="218"/>
      <c r="C314" s="218"/>
      <c r="D314" s="218"/>
    </row>
  </sheetData>
  <sheetProtection/>
  <mergeCells count="83">
    <mergeCell ref="C182:E182"/>
    <mergeCell ref="B162:I162"/>
    <mergeCell ref="B157:I157"/>
    <mergeCell ref="B246:D246"/>
    <mergeCell ref="E246:F246"/>
    <mergeCell ref="B164:I164"/>
    <mergeCell ref="B233:I233"/>
    <mergeCell ref="B214:I214"/>
    <mergeCell ref="B235:I235"/>
    <mergeCell ref="B198:I199"/>
    <mergeCell ref="B244:D244"/>
    <mergeCell ref="B196:I196"/>
    <mergeCell ref="B231:I231"/>
    <mergeCell ref="E249:F249"/>
    <mergeCell ref="G249:H249"/>
    <mergeCell ref="B250:D250"/>
    <mergeCell ref="H124:I124"/>
    <mergeCell ref="B138:I140"/>
    <mergeCell ref="B155:D155"/>
    <mergeCell ref="B142:I142"/>
    <mergeCell ref="B154:D154"/>
    <mergeCell ref="C128:D128"/>
    <mergeCell ref="H151:I151"/>
    <mergeCell ref="E248:F248"/>
    <mergeCell ref="B247:D247"/>
    <mergeCell ref="E247:F247"/>
    <mergeCell ref="B304:I304"/>
    <mergeCell ref="B254:I255"/>
    <mergeCell ref="B173:I173"/>
    <mergeCell ref="B181:D181"/>
    <mergeCell ref="B237:D238"/>
    <mergeCell ref="E237:F238"/>
    <mergeCell ref="B187:I191"/>
    <mergeCell ref="B31:I32"/>
    <mergeCell ref="B36:I36"/>
    <mergeCell ref="B23:I23"/>
    <mergeCell ref="B24:I24"/>
    <mergeCell ref="B25:I25"/>
    <mergeCell ref="A314:D314"/>
    <mergeCell ref="B258:I261"/>
    <mergeCell ref="B286:I287"/>
    <mergeCell ref="B270:I270"/>
    <mergeCell ref="B307:I308"/>
    <mergeCell ref="B289:I289"/>
    <mergeCell ref="B248:D248"/>
    <mergeCell ref="B267:I268"/>
    <mergeCell ref="G250:H250"/>
    <mergeCell ref="B88:I90"/>
    <mergeCell ref="B94:I94"/>
    <mergeCell ref="B98:I100"/>
    <mergeCell ref="B179:D179"/>
    <mergeCell ref="B104:I105"/>
    <mergeCell ref="B249:D249"/>
    <mergeCell ref="C252:I253"/>
    <mergeCell ref="B240:D240"/>
    <mergeCell ref="G248:H248"/>
    <mergeCell ref="G246:H246"/>
    <mergeCell ref="E250:F250"/>
    <mergeCell ref="B167:I167"/>
    <mergeCell ref="B169:I169"/>
    <mergeCell ref="B201:I201"/>
    <mergeCell ref="B211:I212"/>
    <mergeCell ref="G247:H247"/>
    <mergeCell ref="I237:I238"/>
    <mergeCell ref="B146:I147"/>
    <mergeCell ref="B83:I85"/>
    <mergeCell ref="B79:I80"/>
    <mergeCell ref="C127:D127"/>
    <mergeCell ref="B59:G59"/>
    <mergeCell ref="G237:H238"/>
    <mergeCell ref="B133:I136"/>
    <mergeCell ref="C158:I158"/>
    <mergeCell ref="C159:I159"/>
    <mergeCell ref="B15:I20"/>
    <mergeCell ref="B22:I22"/>
    <mergeCell ref="B26:I27"/>
    <mergeCell ref="B49:I50"/>
    <mergeCell ref="B45:I46"/>
    <mergeCell ref="B216:I216"/>
    <mergeCell ref="B115:I116"/>
    <mergeCell ref="B40:I41"/>
    <mergeCell ref="B53:I53"/>
    <mergeCell ref="B58:I58"/>
  </mergeCells>
  <printOptions/>
  <pageMargins left="0.31" right="0.12000000000000001" top="0.08314960629921261" bottom="0.15000000000000002" header="0.2" footer="0.16"/>
  <pageSetup firstPageNumber="5" useFirstPageNumber="1" fitToHeight="8" horizontalDpi="600" verticalDpi="600" orientation="portrait" paperSize="9" scale="86" r:id="rId2"/>
  <headerFooter alignWithMargins="0">
    <oddFooter>&amp;R&amp;"Times New Roman,Regular"
- &amp;P -</oddFooter>
  </headerFooter>
  <rowBreaks count="5" manualBreakCount="5">
    <brk id="54" max="8" man="1"/>
    <brk id="114" max="8" man="1"/>
    <brk id="145" max="8" man="1"/>
    <brk id="197" max="8" man="1"/>
    <brk id="253" max="8"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USer</cp:lastModifiedBy>
  <cp:lastPrinted>2013-02-27T11:05:00Z</cp:lastPrinted>
  <dcterms:created xsi:type="dcterms:W3CDTF">2005-11-02T07:17:39Z</dcterms:created>
  <dcterms:modified xsi:type="dcterms:W3CDTF">2013-02-27T11:09:37Z</dcterms:modified>
  <cp:category/>
  <cp:version/>
  <cp:contentType/>
  <cp:contentStatus/>
</cp:coreProperties>
</file>